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MD Dashboard" sheetId="1" state="visible" r:id="rId1"/>
    <sheet xmlns:r="http://schemas.openxmlformats.org/officeDocument/2006/relationships" name="RMD Tracker"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quot;$&quot;#,##0.00"/>
    <numFmt numFmtId="165" formatCode="0.0"/>
    <numFmt numFmtId="166" formatCode="MM/DD/YYYY"/>
  </numFmts>
  <fonts count="5">
    <font>
      <name val="Calibri"/>
      <family val="2"/>
      <color theme="1"/>
      <sz val="11"/>
      <scheme val="minor"/>
    </font>
    <font>
      <name val="Calibri"/>
      <b val="1"/>
      <color rgb="000F766E"/>
      <sz val="16"/>
    </font>
    <font>
      <b val="1"/>
    </font>
    <font>
      <name val="Calibri"/>
      <b val="1"/>
      <color rgb="00FFFFFF"/>
      <sz val="11"/>
    </font>
    <font>
      <sz val="10.5"/>
    </font>
  </fonts>
  <fills count="7">
    <fill>
      <patternFill/>
    </fill>
    <fill>
      <patternFill patternType="gray125"/>
    </fill>
    <fill>
      <patternFill patternType="solid">
        <fgColor rgb="00FFFBEB"/>
      </patternFill>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6">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2" fillId="2" borderId="1" applyAlignment="1" pivotButton="0" quotePrefix="0" xfId="0">
      <alignment horizontal="center" vertical="center" wrapText="1"/>
    </xf>
    <xf numFmtId="0" fontId="3" fillId="3" borderId="1" applyAlignment="1" pivotButton="0" quotePrefix="0" xfId="0">
      <alignment horizontal="center" vertical="center" wrapText="1"/>
    </xf>
    <xf numFmtId="0" fontId="0" fillId="4" borderId="1" applyAlignment="1" pivotButton="0" quotePrefix="0" xfId="0">
      <alignment horizontal="center" vertical="center" wrapText="1"/>
    </xf>
    <xf numFmtId="164" fontId="0" fillId="4" borderId="1" applyAlignment="1" pivotButton="0" quotePrefix="0" xfId="0">
      <alignment horizontal="center" vertical="center" wrapText="1"/>
    </xf>
    <xf numFmtId="165" fontId="0" fillId="4" borderId="1" applyAlignment="1" pivotButton="0" quotePrefix="0" xfId="0">
      <alignment horizontal="center" vertical="center" wrapText="1"/>
    </xf>
    <xf numFmtId="0" fontId="0" fillId="5" borderId="1" applyAlignment="1" pivotButton="0" quotePrefix="0" xfId="0">
      <alignment horizontal="center" vertical="center" wrapText="1"/>
    </xf>
    <xf numFmtId="164"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0" fontId="3" fillId="6" borderId="0" applyAlignment="1" pivotButton="0" quotePrefix="0" xfId="0">
      <alignment horizontal="center" vertical="center" wrapText="1"/>
    </xf>
    <xf numFmtId="0" fontId="2" fillId="0" borderId="1" pivotButton="0" quotePrefix="0" xfId="0"/>
    <xf numFmtId="0" fontId="0" fillId="0" borderId="1" applyAlignment="1" pivotButton="0" quotePrefix="0" xfId="0">
      <alignment horizontal="center" vertical="center" wrapText="1"/>
    </xf>
    <xf numFmtId="164" fontId="0" fillId="0" borderId="1" applyAlignment="1" pivotButton="0" quotePrefix="0" xfId="0">
      <alignment horizontal="center" vertical="center" wrapText="1"/>
    </xf>
    <xf numFmtId="0" fontId="1" fillId="0" borderId="0" pivotButton="0" quotePrefix="0" xfId="0"/>
    <xf numFmtId="0" fontId="0" fillId="2" borderId="1" applyAlignment="1" pivotButton="0" quotePrefix="0" xfId="0">
      <alignment horizontal="center" vertical="center" wrapText="1"/>
    </xf>
    <xf numFmtId="164" fontId="0" fillId="2" borderId="1" applyAlignment="1" pivotButton="0" quotePrefix="0" xfId="0">
      <alignment horizontal="center" vertical="center" wrapText="1"/>
    </xf>
    <xf numFmtId="166" fontId="0" fillId="2" borderId="1" applyAlignment="1" pivotButton="0" quotePrefix="0" xfId="0">
      <alignment horizontal="center" vertical="center" wrapText="1"/>
    </xf>
    <xf numFmtId="0" fontId="0" fillId="2" borderId="1" applyAlignment="1" pivotButton="0" quotePrefix="0" xfId="0">
      <alignment horizontal="left" vertical="center" wrapText="1"/>
    </xf>
    <xf numFmtId="0" fontId="2" fillId="6" borderId="1" applyAlignment="1" pivotButton="0" quotePrefix="0" xfId="0">
      <alignment horizontal="right"/>
    </xf>
    <xf numFmtId="164" fontId="2" fillId="6" borderId="1" pivotButton="0" quotePrefix="0" xfId="0"/>
    <xf numFmtId="0" fontId="2" fillId="0" borderId="0" applyAlignment="1" pivotButton="0" quotePrefix="0" xfId="0">
      <alignment horizontal="right"/>
    </xf>
    <xf numFmtId="164" fontId="2" fillId="0" borderId="0" pivotButton="0" quotePrefix="0" xfId="0"/>
    <xf numFmtId="0" fontId="3" fillId="6" borderId="0" applyAlignment="1" pivotButton="0" quotePrefix="0" xfId="0">
      <alignment horizontal="left" vertical="center" indent="1"/>
    </xf>
    <xf numFmtId="0" fontId="4" fillId="0" borderId="0" applyAlignment="1" pivotButton="0" quotePrefix="0" xfId="0">
      <alignment horizontal="left" vertical="top" wrapText="1" indent="1"/>
    </xf>
  </cellXfs>
  <cellStyles count="1">
    <cellStyle name="Normal" xfId="0" builtinId="0" hidden="0"/>
  </cellStyles>
  <dxfs count="2">
    <dxf>
      <font>
        <b val="1"/>
        <color rgb="0022C55E"/>
      </font>
      <fill>
        <patternFill patternType="solid">
          <fgColor rgb="00DCFCE7"/>
        </patternFill>
      </fill>
    </dxf>
    <dxf>
      <font>
        <b val="1"/>
        <color rgb="00DC2626"/>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Required RMD vs. Total Withdrawn by Year</a:t>
            </a:r>
          </a:p>
        </rich>
      </tx>
    </title>
    <plotArea>
      <barChart>
        <barDir val="col"/>
        <grouping val="clustered"/>
        <ser>
          <idx val="0"/>
          <order val="0"/>
          <tx>
            <strRef>
              <f>'RMD Dashboard'!E4</f>
            </strRef>
          </tx>
          <spPr>
            <a:solidFill xmlns:a="http://schemas.openxmlformats.org/drawingml/2006/main">
              <a:srgbClr val="0F766E"/>
            </a:solidFill>
            <a:ln xmlns:a="http://schemas.openxmlformats.org/drawingml/2006/main">
              <a:prstDash val="solid"/>
            </a:ln>
          </spPr>
          <cat>
            <numRef>
              <f>'RMD Dashboard'!$B$5:$B$9</f>
            </numRef>
          </cat>
          <val>
            <numRef>
              <f>'RMD Dashboard'!$E$5:$E$9</f>
            </numRef>
          </val>
        </ser>
        <ser>
          <idx val="1"/>
          <order val="1"/>
          <tx>
            <strRef>
              <f>'RMD Dashboard'!F4</f>
            </strRef>
          </tx>
          <spPr>
            <a:solidFill xmlns:a="http://schemas.openxmlformats.org/drawingml/2006/main">
              <a:srgbClr val="14B8A6"/>
            </a:solidFill>
            <a:ln xmlns:a="http://schemas.openxmlformats.org/drawingml/2006/main">
              <a:prstDash val="solid"/>
            </a:ln>
          </spPr>
          <cat>
            <numRef>
              <f>'RMD Dashboard'!$B$5:$B$9</f>
            </numRef>
          </cat>
          <val>
            <numRef>
              <f>'RMD Dashboard'!$F$5:$F$9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Tax Year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USD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Starting Traditional IRA Balance Trend</a:t>
            </a:r>
          </a:p>
        </rich>
      </tx>
    </title>
    <plotArea>
      <lineChart>
        <grouping val="standard"/>
        <ser>
          <idx val="0"/>
          <order val="0"/>
          <tx>
            <strRef>
              <f>'RMD Dashboard'!C4</f>
            </strRef>
          </tx>
          <spPr>
            <a:ln xmlns:a="http://schemas.openxmlformats.org/drawingml/2006/main" w="25000">
              <a:prstDash val="solid"/>
            </a:ln>
          </spPr>
          <marker>
            <symbol val="none"/>
            <spPr>
              <a:ln xmlns:a="http://schemas.openxmlformats.org/drawingml/2006/main">
                <a:prstDash val="solid"/>
              </a:ln>
            </spPr>
          </marker>
          <cat>
            <numRef>
              <f>'RMD Dashboard'!$B$5:$B$9</f>
            </numRef>
          </cat>
          <val>
            <numRef>
              <f>'RMD Dashboard'!$C$5:$C$9</f>
            </numRef>
          </val>
        </ser>
        <axId val="10"/>
        <axId val="100"/>
      </lineChart>
      <catAx>
        <axId val="10"/>
        <scaling>
          <orientation val="minMax"/>
        </scaling>
        <axPos val="l"/>
        <title>
          <tx>
            <rich>
              <a:bodyPr xmlns:a="http://schemas.openxmlformats.org/drawingml/2006/main"/>
              <a:p xmlns:a="http://schemas.openxmlformats.org/drawingml/2006/main">
                <a:pPr>
                  <a:defRPr/>
                </a:pPr>
                <a:r>
                  <a:t>Tax Year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USD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9</col>
      <colOff>0</colOff>
      <row>3</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9</col>
      <colOff>0</colOff>
      <row>21</row>
      <rowOff>0</rowOff>
    </from>
    <ext cx="648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H16"/>
  <sheetViews>
    <sheetView showGridLines="0" workbookViewId="0">
      <selection activeCell="A1" sqref="A1"/>
    </sheetView>
  </sheetViews>
  <sheetFormatPr baseColWidth="8" defaultRowHeight="15"/>
  <cols>
    <col width="3" customWidth="1" min="1" max="1"/>
    <col width="30" customWidth="1" min="2" max="2"/>
    <col width="22" customWidth="1" min="3" max="3"/>
    <col width="16" customWidth="1" min="4" max="4"/>
    <col width="16" customWidth="1" min="5" max="5"/>
    <col width="16" customWidth="1" min="6" max="6"/>
    <col width="18" customWidth="1" min="7" max="7"/>
    <col width="20" customWidth="1" min="8" max="8"/>
  </cols>
  <sheetData>
    <row r="1">
      <c r="B1" s="1" t="inlineStr">
        <is>
          <t>Traditional IRA — Required Minimum Distribution Dashboard</t>
        </is>
      </c>
    </row>
    <row r="2">
      <c r="B2" s="2" t="inlineStr">
        <is>
          <t>Report Year:</t>
        </is>
      </c>
      <c r="C2" s="3" t="n">
        <v>2026</v>
      </c>
    </row>
    <row r="3"/>
    <row r="4">
      <c r="B4" s="4" t="inlineStr">
        <is>
          <t>Year</t>
        </is>
      </c>
      <c r="C4" s="4" t="inlineStr">
        <is>
          <t>Starting Traditional IRA Balance</t>
        </is>
      </c>
      <c r="D4" s="4" t="inlineStr">
        <is>
          <t>IRS Divisor (Avg)</t>
        </is>
      </c>
      <c r="E4" s="4" t="inlineStr">
        <is>
          <t>Required RMD</t>
        </is>
      </c>
      <c r="F4" s="4" t="inlineStr">
        <is>
          <t>Total Withdrawn</t>
        </is>
      </c>
      <c r="G4" s="4" t="inlineStr">
        <is>
          <t>Shortfall / (Excess)</t>
        </is>
      </c>
      <c r="H4" s="4" t="inlineStr">
        <is>
          <t>Status</t>
        </is>
      </c>
    </row>
    <row r="5">
      <c r="B5" s="5" t="n">
        <v>2024</v>
      </c>
      <c r="C5" s="6">
        <f>SUMIF('RMD Tracker'!$A$5:$A$13,B5,'RMD Tracker'!$E$5:$E$13)</f>
        <v/>
      </c>
      <c r="D5" s="7">
        <f>IFERROR(AVERAGEIF('RMD Tracker'!$A$5:$A$13,B5,'RMD Tracker'!$G$5:$G$13),0)</f>
        <v/>
      </c>
      <c r="E5" s="6">
        <f>IFERROR(C5/D5,0)</f>
        <v/>
      </c>
      <c r="F5" s="6">
        <f>SUMIF('RMD Tracker'!$A$5:$A$13,B5,'RMD Tracker'!$J$5:$J$13)</f>
        <v/>
      </c>
      <c r="G5" s="6">
        <f>F5-E5</f>
        <v/>
      </c>
      <c r="H5" s="5">
        <f>IF(C5=0,"No Data",IF(G5&gt;=0,"Met","Needs Distribution"))</f>
        <v/>
      </c>
    </row>
    <row r="6">
      <c r="B6" s="8" t="n">
        <v>2025</v>
      </c>
      <c r="C6" s="9">
        <f>SUMIF('RMD Tracker'!$A$5:$A$13,B6,'RMD Tracker'!$E$5:$E$13)</f>
        <v/>
      </c>
      <c r="D6" s="10">
        <f>IFERROR(AVERAGEIF('RMD Tracker'!$A$5:$A$13,B6,'RMD Tracker'!$G$5:$G$13),0)</f>
        <v/>
      </c>
      <c r="E6" s="9">
        <f>IFERROR(C6/D6,0)</f>
        <v/>
      </c>
      <c r="F6" s="9">
        <f>SUMIF('RMD Tracker'!$A$5:$A$13,B6,'RMD Tracker'!$J$5:$J$13)</f>
        <v/>
      </c>
      <c r="G6" s="9">
        <f>F6-E6</f>
        <v/>
      </c>
      <c r="H6" s="8">
        <f>IF(C6=0,"No Data",IF(G6&gt;=0,"Met","Needs Distribution"))</f>
        <v/>
      </c>
    </row>
    <row r="7">
      <c r="B7" s="5" t="n">
        <v>2026</v>
      </c>
      <c r="C7" s="6">
        <f>SUMIF('RMD Tracker'!$A$5:$A$13,B7,'RMD Tracker'!$E$5:$E$13)</f>
        <v/>
      </c>
      <c r="D7" s="7">
        <f>IFERROR(AVERAGEIF('RMD Tracker'!$A$5:$A$13,B7,'RMD Tracker'!$G$5:$G$13),0)</f>
        <v/>
      </c>
      <c r="E7" s="6">
        <f>IFERROR(C7/D7,0)</f>
        <v/>
      </c>
      <c r="F7" s="6">
        <f>SUMIF('RMD Tracker'!$A$5:$A$13,B7,'RMD Tracker'!$J$5:$J$13)</f>
        <v/>
      </c>
      <c r="G7" s="6">
        <f>F7-E7</f>
        <v/>
      </c>
      <c r="H7" s="5">
        <f>IF(C7=0,"No Data",IF(G7&gt;=0,"Met","Needs Distribution"))</f>
        <v/>
      </c>
    </row>
    <row r="8">
      <c r="B8" s="8" t="n">
        <v>2027</v>
      </c>
      <c r="C8" s="9">
        <f>SUMIF('RMD Tracker'!$A$5:$A$13,B8,'RMD Tracker'!$E$5:$E$13)</f>
        <v/>
      </c>
      <c r="D8" s="10">
        <f>IFERROR(AVERAGEIF('RMD Tracker'!$A$5:$A$13,B8,'RMD Tracker'!$G$5:$G$13),0)</f>
        <v/>
      </c>
      <c r="E8" s="9">
        <f>IFERROR(C8/D8,0)</f>
        <v/>
      </c>
      <c r="F8" s="9">
        <f>SUMIF('RMD Tracker'!$A$5:$A$13,B8,'RMD Tracker'!$J$5:$J$13)</f>
        <v/>
      </c>
      <c r="G8" s="9">
        <f>F8-E8</f>
        <v/>
      </c>
      <c r="H8" s="8">
        <f>IF(C8=0,"No Data",IF(G8&gt;=0,"Met","Needs Distribution"))</f>
        <v/>
      </c>
    </row>
    <row r="9">
      <c r="B9" s="5" t="n">
        <v>2028</v>
      </c>
      <c r="C9" s="6">
        <f>SUMIF('RMD Tracker'!$A$5:$A$13,B9,'RMD Tracker'!$E$5:$E$13)</f>
        <v/>
      </c>
      <c r="D9" s="7">
        <f>IFERROR(AVERAGEIF('RMD Tracker'!$A$5:$A$13,B9,'RMD Tracker'!$G$5:$G$13),0)</f>
        <v/>
      </c>
      <c r="E9" s="6">
        <f>IFERROR(C9/D9,0)</f>
        <v/>
      </c>
      <c r="F9" s="6">
        <f>SUMIF('RMD Tracker'!$A$5:$A$13,B9,'RMD Tracker'!$J$5:$J$13)</f>
        <v/>
      </c>
      <c r="G9" s="6">
        <f>F9-E9</f>
        <v/>
      </c>
      <c r="H9" s="5">
        <f>IF(C9=0,"No Data",IF(G9&gt;=0,"Met","Needs Distribution"))</f>
        <v/>
      </c>
    </row>
    <row r="10"/>
    <row r="11"/>
    <row r="12">
      <c r="B12" s="11" t="inlineStr">
        <is>
          <t>Key Metrics</t>
        </is>
      </c>
    </row>
    <row r="13">
      <c r="B13" s="12" t="inlineStr">
        <is>
          <t>Accounts Meeting RMD (Yes)</t>
        </is>
      </c>
      <c r="C13" s="13">
        <f>COUNTIF('RMD Tracker'!$M$5:$M$13,"Yes")</f>
        <v/>
      </c>
    </row>
    <row r="14">
      <c r="B14" s="12" t="inlineStr">
        <is>
          <t>Accounts Not Meeting RMD (No)</t>
        </is>
      </c>
      <c r="C14" s="13">
        <f>COUNTIF('RMD Tracker'!$M$5:$M$13,"No")</f>
        <v/>
      </c>
    </row>
    <row r="15">
      <c r="B15" s="12" t="inlineStr">
        <is>
          <t>Average Distribution Amount</t>
        </is>
      </c>
      <c r="C15" s="14">
        <f>AVERAGE('RMD Tracker'!$J$5:$J$13)</f>
        <v/>
      </c>
    </row>
    <row r="16">
      <c r="B16" s="12" t="inlineStr">
        <is>
          <t>Total Distributions (All Years)</t>
        </is>
      </c>
      <c r="C16" s="14">
        <f>SUM('RMD Tracker'!$J$5:$J$13)</f>
        <v/>
      </c>
    </row>
  </sheetData>
  <mergeCells count="2">
    <mergeCell ref="B1:H1"/>
    <mergeCell ref="B12:C12"/>
  </mergeCells>
  <conditionalFormatting sqref="G5:G9">
    <cfRule type="expression" priority="1" dxfId="0">
      <formula>G5&gt;=0</formula>
    </cfRule>
    <cfRule type="expression" priority="2" dxfId="1">
      <formula>G5&lt;0</formula>
    </cfRule>
  </conditionalFormatting>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Q29"/>
  <sheetViews>
    <sheetView showGridLines="0" workbookViewId="0">
      <pane ySplit="4" topLeftCell="A5" activePane="bottomLeft" state="frozen"/>
      <selection pane="bottomLeft" activeCell="A1" sqref="A1"/>
    </sheetView>
  </sheetViews>
  <sheetFormatPr baseColWidth="8" defaultRowHeight="15"/>
  <cols>
    <col width="10" customWidth="1" min="1" max="1"/>
    <col width="20" customWidth="1" min="2" max="2"/>
    <col width="20" customWidth="1" min="3" max="3"/>
    <col width="12" customWidth="1" min="4" max="4"/>
    <col width="20" customWidth="1" min="5" max="5"/>
    <col width="10" customWidth="1" min="6" max="6"/>
    <col width="12" customWidth="1" min="7" max="7"/>
    <col width="16" customWidth="1" min="8" max="8"/>
    <col width="16" customWidth="1" min="9" max="9"/>
    <col width="18" customWidth="1" min="10" max="10"/>
    <col width="20" customWidth="1" min="11" max="11"/>
    <col width="20" customWidth="1" min="12" max="12"/>
    <col width="12" customWidth="1" min="13" max="13"/>
    <col width="30" customWidth="1" min="14" max="14"/>
    <col width="3" customWidth="1" min="15" max="15"/>
    <col width="10" customWidth="1" min="16" max="16"/>
    <col width="10" customWidth="1" min="17" max="17"/>
  </cols>
  <sheetData>
    <row r="1">
      <c r="A1" s="15" t="inlineStr">
        <is>
          <t>RMD Tracker — Annual Account-Level Detail</t>
        </is>
      </c>
    </row>
    <row r="2"/>
    <row r="3"/>
    <row r="4">
      <c r="A4" s="4" t="inlineStr">
        <is>
          <t>Tax Year</t>
        </is>
      </c>
      <c r="B4" s="4" t="inlineStr">
        <is>
          <t>Account Holder</t>
        </is>
      </c>
      <c r="C4" s="4" t="inlineStr">
        <is>
          <t>IRA Custodian</t>
        </is>
      </c>
      <c r="D4" s="4" t="inlineStr">
        <is>
          <t>Account Last 4</t>
        </is>
      </c>
      <c r="E4" s="4" t="inlineStr">
        <is>
          <t>Prior Year Ending Balance</t>
        </is>
      </c>
      <c r="F4" s="4" t="inlineStr">
        <is>
          <t>Age (12/31)</t>
        </is>
      </c>
      <c r="G4" s="4" t="inlineStr">
        <is>
          <t>IRS Divisor</t>
        </is>
      </c>
      <c r="H4" s="4" t="inlineStr">
        <is>
          <t>Required RMD</t>
        </is>
      </c>
      <c r="I4" s="4" t="inlineStr">
        <is>
          <t>Distribution Date</t>
        </is>
      </c>
      <c r="J4" s="4" t="inlineStr">
        <is>
          <t>Distribution Amount</t>
        </is>
      </c>
      <c r="K4" s="4" t="inlineStr">
        <is>
          <t>Remaining RMD Balance</t>
        </is>
      </c>
      <c r="L4" s="4" t="inlineStr">
        <is>
          <t>Withdrawal Type</t>
        </is>
      </c>
      <c r="M4" s="4" t="inlineStr">
        <is>
          <t>Met RMD?</t>
        </is>
      </c>
      <c r="N4" s="4" t="inlineStr">
        <is>
          <t>Notes</t>
        </is>
      </c>
      <c r="P4" s="11" t="inlineStr">
        <is>
          <t>IRS Uniform Lifetime Table</t>
        </is>
      </c>
    </row>
    <row r="5">
      <c r="A5" s="16" t="n">
        <v>2026</v>
      </c>
      <c r="B5" s="16" t="inlineStr">
        <is>
          <t>Michael Johnson</t>
        </is>
      </c>
      <c r="C5" s="16" t="inlineStr">
        <is>
          <t>Fidelity Investments</t>
        </is>
      </c>
      <c r="D5" s="16" t="inlineStr">
        <is>
          <t>4821</t>
        </is>
      </c>
      <c r="E5" s="17" t="n">
        <v>420000</v>
      </c>
      <c r="F5" s="5" t="n">
        <v>73</v>
      </c>
      <c r="G5" s="7">
        <f>IFERROR(VLOOKUP(F5,$P$5:$Q$28,2,FALSE),0)</f>
        <v/>
      </c>
      <c r="H5" s="6">
        <f>IFERROR(E5/G5,0)</f>
        <v/>
      </c>
      <c r="I5" s="18" t="inlineStr">
        <is>
          <t>01/15/2026</t>
        </is>
      </c>
      <c r="J5" s="17" t="n">
        <v>10000</v>
      </c>
      <c r="K5" s="6">
        <f>H5-J5</f>
        <v/>
      </c>
      <c r="L5" s="5" t="inlineStr">
        <is>
          <t>Partial Withdrawal</t>
        </is>
      </c>
      <c r="M5" s="5">
        <f>IF(J5&gt;=H5,"Yes","No")</f>
        <v/>
      </c>
      <c r="N5" s="19" t="inlineStr">
        <is>
          <t>Requested additional distribution before year-end</t>
        </is>
      </c>
      <c r="P5" s="4" t="inlineStr">
        <is>
          <t>Age</t>
        </is>
      </c>
      <c r="Q5" s="4" t="inlineStr">
        <is>
          <t>Divisor</t>
        </is>
      </c>
    </row>
    <row r="6">
      <c r="A6" s="16" t="n">
        <v>2026</v>
      </c>
      <c r="B6" s="16" t="inlineStr">
        <is>
          <t>Jennifer Smith</t>
        </is>
      </c>
      <c r="C6" s="16" t="inlineStr">
        <is>
          <t>Vanguard Group</t>
        </is>
      </c>
      <c r="D6" s="16" t="inlineStr">
        <is>
          <t>2290</t>
        </is>
      </c>
      <c r="E6" s="17" t="n">
        <v>610000</v>
      </c>
      <c r="F6" s="8" t="n">
        <v>75</v>
      </c>
      <c r="G6" s="10">
        <f>IFERROR(VLOOKUP(F6,$P$5:$Q$28,2,FALSE),0)</f>
        <v/>
      </c>
      <c r="H6" s="9">
        <f>IFERROR(E6/G6,0)</f>
        <v/>
      </c>
      <c r="I6" s="18" t="inlineStr">
        <is>
          <t>02/20/2026</t>
        </is>
      </c>
      <c r="J6" s="17" t="n">
        <v>24800</v>
      </c>
      <c r="K6" s="9">
        <f>H6-J6</f>
        <v/>
      </c>
      <c r="L6" s="8" t="inlineStr">
        <is>
          <t>Full RMD</t>
        </is>
      </c>
      <c r="M6" s="8">
        <f>IF(J6&gt;=H6,"Yes","No")</f>
        <v/>
      </c>
      <c r="N6" s="19" t="inlineStr">
        <is>
          <t>RMD satisfied via single distribution</t>
        </is>
      </c>
      <c r="P6" s="5" t="n">
        <v>72</v>
      </c>
      <c r="Q6" s="5" t="n">
        <v>27.4</v>
      </c>
    </row>
    <row r="7">
      <c r="A7" s="16" t="n">
        <v>2026</v>
      </c>
      <c r="B7" s="16" t="inlineStr">
        <is>
          <t>James Williams</t>
        </is>
      </c>
      <c r="C7" s="16" t="inlineStr">
        <is>
          <t>Charles Schwab</t>
        </is>
      </c>
      <c r="D7" s="16" t="inlineStr">
        <is>
          <t>6710</t>
        </is>
      </c>
      <c r="E7" s="17" t="n">
        <v>310000</v>
      </c>
      <c r="F7" s="5" t="n">
        <v>80</v>
      </c>
      <c r="G7" s="7">
        <f>IFERROR(VLOOKUP(F7,$P$5:$Q$28,2,FALSE),0)</f>
        <v/>
      </c>
      <c r="H7" s="6">
        <f>IFERROR(E7/G7,0)</f>
        <v/>
      </c>
      <c r="I7" s="18" t="inlineStr">
        <is>
          <t>03/10/2026</t>
        </is>
      </c>
      <c r="J7" s="17" t="n">
        <v>15400</v>
      </c>
      <c r="K7" s="6">
        <f>H7-J7</f>
        <v/>
      </c>
      <c r="L7" s="5" t="inlineStr">
        <is>
          <t>Full RMD</t>
        </is>
      </c>
      <c r="M7" s="5">
        <f>IF(J7&gt;=H7,"Yes","No")</f>
        <v/>
      </c>
      <c r="N7" s="19" t="inlineStr">
        <is>
          <t>RMD satisfied via single distribution</t>
        </is>
      </c>
      <c r="P7" s="8" t="n">
        <v>73</v>
      </c>
      <c r="Q7" s="8" t="n">
        <v>26.5</v>
      </c>
    </row>
    <row r="8">
      <c r="A8" s="16" t="n">
        <v>2026</v>
      </c>
      <c r="B8" s="16" t="inlineStr">
        <is>
          <t>Emily Brown</t>
        </is>
      </c>
      <c r="C8" s="16" t="inlineStr">
        <is>
          <t>Fidelity Investments</t>
        </is>
      </c>
      <c r="D8" s="16" t="inlineStr">
        <is>
          <t>1145</t>
        </is>
      </c>
      <c r="E8" s="17" t="n">
        <v>250000</v>
      </c>
      <c r="F8" s="8" t="n">
        <v>72</v>
      </c>
      <c r="G8" s="10">
        <f>IFERROR(VLOOKUP(F8,$P$5:$Q$28,2,FALSE),0)</f>
        <v/>
      </c>
      <c r="H8" s="9">
        <f>IFERROR(E8/G8,0)</f>
        <v/>
      </c>
      <c r="I8" s="18" t="inlineStr">
        <is>
          <t>04/05/2026</t>
        </is>
      </c>
      <c r="J8" s="17" t="n">
        <v>5000</v>
      </c>
      <c r="K8" s="9">
        <f>H8-J8</f>
        <v/>
      </c>
      <c r="L8" s="8" t="inlineStr">
        <is>
          <t>Partial Withdrawal</t>
        </is>
      </c>
      <c r="M8" s="8">
        <f>IF(J8&gt;=H8,"Yes","No")</f>
        <v/>
      </c>
      <c r="N8" s="19" t="inlineStr">
        <is>
          <t>Shortfall — additional distribution needed</t>
        </is>
      </c>
      <c r="P8" s="5" t="n">
        <v>74</v>
      </c>
      <c r="Q8" s="5" t="n">
        <v>25.5</v>
      </c>
    </row>
    <row r="9">
      <c r="A9" s="16" t="n">
        <v>2026</v>
      </c>
      <c r="B9" s="16" t="inlineStr">
        <is>
          <t>David Miller</t>
        </is>
      </c>
      <c r="C9" s="16" t="inlineStr">
        <is>
          <t>Merrill Lynch</t>
        </is>
      </c>
      <c r="D9" s="16" t="inlineStr">
        <is>
          <t>3387</t>
        </is>
      </c>
      <c r="E9" s="17" t="n">
        <v>780000</v>
      </c>
      <c r="F9" s="5" t="n">
        <v>78</v>
      </c>
      <c r="G9" s="7">
        <f>IFERROR(VLOOKUP(F9,$P$5:$Q$28,2,FALSE),0)</f>
        <v/>
      </c>
      <c r="H9" s="6">
        <f>IFERROR(E9/G9,0)</f>
        <v/>
      </c>
      <c r="I9" s="18" t="inlineStr">
        <is>
          <t>05/18/2026</t>
        </is>
      </c>
      <c r="J9" s="17" t="n">
        <v>35500</v>
      </c>
      <c r="K9" s="6">
        <f>H9-J9</f>
        <v/>
      </c>
      <c r="L9" s="5" t="inlineStr">
        <is>
          <t>Full RMD</t>
        </is>
      </c>
      <c r="M9" s="5">
        <f>IF(J9&gt;=H9,"Yes","No")</f>
        <v/>
      </c>
      <c r="N9" s="19" t="inlineStr">
        <is>
          <t>RMD satisfied via single distribution</t>
        </is>
      </c>
      <c r="P9" s="8" t="n">
        <v>75</v>
      </c>
      <c r="Q9" s="8" t="n">
        <v>24.6</v>
      </c>
    </row>
    <row r="10">
      <c r="A10" s="16" t="n">
        <v>2026</v>
      </c>
      <c r="B10" s="16" t="inlineStr">
        <is>
          <t>Sarah Davis</t>
        </is>
      </c>
      <c r="C10" s="16" t="inlineStr">
        <is>
          <t>Vanguard Group</t>
        </is>
      </c>
      <c r="D10" s="16" t="inlineStr">
        <is>
          <t>9902</t>
        </is>
      </c>
      <c r="E10" s="17" t="n">
        <v>190000</v>
      </c>
      <c r="F10" s="8" t="n">
        <v>90</v>
      </c>
      <c r="G10" s="10">
        <f>IFERROR(VLOOKUP(F10,$P$5:$Q$28,2,FALSE),0)</f>
        <v/>
      </c>
      <c r="H10" s="9">
        <f>IFERROR(E10/G10,0)</f>
        <v/>
      </c>
      <c r="I10" s="18" t="inlineStr">
        <is>
          <t>06/12/2026</t>
        </is>
      </c>
      <c r="J10" s="17" t="n">
        <v>20000</v>
      </c>
      <c r="K10" s="9">
        <f>H10-J10</f>
        <v/>
      </c>
      <c r="L10" s="8" t="inlineStr">
        <is>
          <t>Excess Withdrawal</t>
        </is>
      </c>
      <c r="M10" s="8">
        <f>IF(J10&gt;=H10,"Yes","No")</f>
        <v/>
      </c>
      <c r="N10" s="19" t="inlineStr">
        <is>
          <t>Withdrew more than required RMD</t>
        </is>
      </c>
      <c r="P10" s="5" t="n">
        <v>76</v>
      </c>
      <c r="Q10" s="5" t="n">
        <v>23.7</v>
      </c>
    </row>
    <row r="11">
      <c r="A11" s="16" t="n">
        <v>2026</v>
      </c>
      <c r="B11" s="16" t="inlineStr">
        <is>
          <t>Robert Wilson</t>
        </is>
      </c>
      <c r="C11" s="16" t="inlineStr">
        <is>
          <t>Charles Schwab</t>
        </is>
      </c>
      <c r="D11" s="16" t="inlineStr">
        <is>
          <t>5514</t>
        </is>
      </c>
      <c r="E11" s="17" t="n">
        <v>540000</v>
      </c>
      <c r="F11" s="5" t="n">
        <v>76</v>
      </c>
      <c r="G11" s="7">
        <f>IFERROR(VLOOKUP(F11,$P$5:$Q$28,2,FALSE),0)</f>
        <v/>
      </c>
      <c r="H11" s="6">
        <f>IFERROR(E11/G11,0)</f>
        <v/>
      </c>
      <c r="I11" s="18" t="inlineStr">
        <is>
          <t>07/22/2026</t>
        </is>
      </c>
      <c r="J11" s="17" t="n">
        <v>22800</v>
      </c>
      <c r="K11" s="6">
        <f>H11-J11</f>
        <v/>
      </c>
      <c r="L11" s="5" t="inlineStr">
        <is>
          <t>Full RMD</t>
        </is>
      </c>
      <c r="M11" s="5">
        <f>IF(J11&gt;=H11,"Yes","No")</f>
        <v/>
      </c>
      <c r="N11" s="19" t="inlineStr">
        <is>
          <t>RMD satisfied via single distribution</t>
        </is>
      </c>
      <c r="P11" s="8" t="n">
        <v>77</v>
      </c>
      <c r="Q11" s="8" t="n">
        <v>22.9</v>
      </c>
    </row>
    <row r="12">
      <c r="A12" s="16" t="n">
        <v>2026</v>
      </c>
      <c r="B12" s="16" t="inlineStr">
        <is>
          <t>Ashley Taylor</t>
        </is>
      </c>
      <c r="C12" s="16" t="inlineStr">
        <is>
          <t>Fidelity Investments</t>
        </is>
      </c>
      <c r="D12" s="16" t="inlineStr">
        <is>
          <t>7763</t>
        </is>
      </c>
      <c r="E12" s="17" t="n">
        <v>180000</v>
      </c>
      <c r="F12" s="8" t="n">
        <v>82</v>
      </c>
      <c r="G12" s="10">
        <f>IFERROR(VLOOKUP(F12,$P$5:$Q$28,2,FALSE),0)</f>
        <v/>
      </c>
      <c r="H12" s="9">
        <f>IFERROR(E12/G12,0)</f>
        <v/>
      </c>
      <c r="I12" s="18" t="inlineStr">
        <is>
          <t>08/14/2026</t>
        </is>
      </c>
      <c r="J12" s="17" t="n">
        <v>6000</v>
      </c>
      <c r="K12" s="9">
        <f>H12-J12</f>
        <v/>
      </c>
      <c r="L12" s="8" t="inlineStr">
        <is>
          <t>Partial Withdrawal</t>
        </is>
      </c>
      <c r="M12" s="8">
        <f>IF(J12&gt;=H12,"Yes","No")</f>
        <v/>
      </c>
      <c r="N12" s="19" t="inlineStr">
        <is>
          <t>Shortfall — additional distribution needed</t>
        </is>
      </c>
      <c r="P12" s="5" t="n">
        <v>78</v>
      </c>
      <c r="Q12" s="5" t="n">
        <v>22</v>
      </c>
    </row>
    <row r="13">
      <c r="A13" s="16" t="n">
        <v>2026</v>
      </c>
      <c r="B13" s="16" t="inlineStr">
        <is>
          <t>Christopher Anderson</t>
        </is>
      </c>
      <c r="C13" s="16" t="inlineStr">
        <is>
          <t>Edward Jones</t>
        </is>
      </c>
      <c r="D13" s="16" t="inlineStr">
        <is>
          <t>8256</t>
        </is>
      </c>
      <c r="E13" s="17" t="n">
        <v>950000</v>
      </c>
      <c r="F13" s="5" t="n">
        <v>74</v>
      </c>
      <c r="G13" s="7">
        <f>IFERROR(VLOOKUP(F13,$P$5:$Q$28,2,FALSE),0)</f>
        <v/>
      </c>
      <c r="H13" s="6">
        <f>IFERROR(E13/G13,0)</f>
        <v/>
      </c>
      <c r="I13" s="18" t="inlineStr">
        <is>
          <t>09/09/2026</t>
        </is>
      </c>
      <c r="J13" s="17" t="n">
        <v>37300</v>
      </c>
      <c r="K13" s="6">
        <f>H13-J13</f>
        <v/>
      </c>
      <c r="L13" s="5" t="inlineStr">
        <is>
          <t>Full RMD</t>
        </is>
      </c>
      <c r="M13" s="5">
        <f>IF(J13&gt;=H13,"Yes","No")</f>
        <v/>
      </c>
      <c r="N13" s="19" t="inlineStr">
        <is>
          <t>RMD satisfied via single distribution</t>
        </is>
      </c>
      <c r="P13" s="8" t="n">
        <v>79</v>
      </c>
      <c r="Q13" s="8" t="n">
        <v>21.1</v>
      </c>
    </row>
    <row r="14">
      <c r="D14" s="20" t="inlineStr">
        <is>
          <t>Totals / Averages:</t>
        </is>
      </c>
      <c r="H14" s="21">
        <f>SUM(H5:H13)</f>
        <v/>
      </c>
      <c r="J14" s="21">
        <f>SUM(J5:J13)</f>
        <v/>
      </c>
      <c r="K14" s="21">
        <f>SUM(K5:K13)</f>
        <v/>
      </c>
      <c r="P14" s="5" t="n">
        <v>80</v>
      </c>
      <c r="Q14" s="5" t="n">
        <v>20.2</v>
      </c>
    </row>
    <row r="15">
      <c r="D15" s="22" t="inlineStr">
        <is>
          <t>Average Distribution:</t>
        </is>
      </c>
      <c r="J15" s="23">
        <f>AVERAGE(J5:J13)</f>
        <v/>
      </c>
      <c r="P15" s="8" t="n">
        <v>81</v>
      </c>
      <c r="Q15" s="8" t="n">
        <v>19.4</v>
      </c>
    </row>
    <row r="16">
      <c r="P16" s="5" t="n">
        <v>82</v>
      </c>
      <c r="Q16" s="5" t="n">
        <v>18.5</v>
      </c>
    </row>
    <row r="17">
      <c r="P17" s="8" t="n">
        <v>83</v>
      </c>
      <c r="Q17" s="8" t="n">
        <v>17.7</v>
      </c>
    </row>
    <row r="18">
      <c r="P18" s="5" t="n">
        <v>84</v>
      </c>
      <c r="Q18" s="5" t="n">
        <v>16.8</v>
      </c>
    </row>
    <row r="19">
      <c r="P19" s="8" t="n">
        <v>85</v>
      </c>
      <c r="Q19" s="8" t="n">
        <v>16</v>
      </c>
    </row>
    <row r="20">
      <c r="P20" s="5" t="n">
        <v>86</v>
      </c>
      <c r="Q20" s="5" t="n">
        <v>15.2</v>
      </c>
    </row>
    <row r="21">
      <c r="P21" s="8" t="n">
        <v>87</v>
      </c>
      <c r="Q21" s="8" t="n">
        <v>14.4</v>
      </c>
    </row>
    <row r="22">
      <c r="P22" s="5" t="n">
        <v>88</v>
      </c>
      <c r="Q22" s="5" t="n">
        <v>13.7</v>
      </c>
    </row>
    <row r="23">
      <c r="P23" s="8" t="n">
        <v>89</v>
      </c>
      <c r="Q23" s="8" t="n">
        <v>12.9</v>
      </c>
    </row>
    <row r="24">
      <c r="P24" s="5" t="n">
        <v>90</v>
      </c>
      <c r="Q24" s="5" t="n">
        <v>12.2</v>
      </c>
    </row>
    <row r="25">
      <c r="P25" s="8" t="n">
        <v>91</v>
      </c>
      <c r="Q25" s="8" t="n">
        <v>11.5</v>
      </c>
    </row>
    <row r="26">
      <c r="P26" s="5" t="n">
        <v>92</v>
      </c>
      <c r="Q26" s="5" t="n">
        <v>10.8</v>
      </c>
    </row>
    <row r="27">
      <c r="P27" s="8" t="n">
        <v>93</v>
      </c>
      <c r="Q27" s="8" t="n">
        <v>10.1</v>
      </c>
    </row>
    <row r="28">
      <c r="P28" s="5" t="n">
        <v>94</v>
      </c>
      <c r="Q28" s="5" t="n">
        <v>9.5</v>
      </c>
    </row>
    <row r="29">
      <c r="P29" s="8" t="n">
        <v>95</v>
      </c>
      <c r="Q29" s="8" t="n">
        <v>8.9</v>
      </c>
    </row>
  </sheetData>
  <mergeCells count="2">
    <mergeCell ref="A1:N1"/>
    <mergeCell ref="P4:Q4"/>
  </mergeCells>
  <conditionalFormatting sqref="M5:M13">
    <cfRule type="expression" priority="1" dxfId="0">
      <formula>M5="Yes"</formula>
    </cfRule>
    <cfRule type="expression" priority="2" dxfId="1">
      <formula>M5="No"</formula>
    </cfRule>
  </conditionalFormatting>
  <conditionalFormatting sqref="K5:K13">
    <cfRule type="expression" priority="3" dxfId="1">
      <formula>K5&gt;0</formula>
    </cfRule>
    <cfRule type="expression" priority="4" dxfId="0">
      <formula>K5&lt;=0</formula>
    </cfRule>
  </conditionalFormatting>
  <dataValidations count="1">
    <dataValidation sqref="L5:L13" showErrorMessage="1" showInputMessage="1" allowBlank="1" type="list">
      <formula1>"Full RMD,Partial Withdrawal,Excess Withdrawal,No Distribution"</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33"/>
  <sheetViews>
    <sheetView showGridLines="0" workbookViewId="0">
      <selection activeCell="A1" sqref="A1"/>
    </sheetView>
  </sheetViews>
  <sheetFormatPr baseColWidth="8" defaultRowHeight="15"/>
  <cols>
    <col width="3" customWidth="1" min="1" max="1"/>
    <col width="22" customWidth="1" min="2" max="2"/>
    <col width="22" customWidth="1" min="3" max="3"/>
    <col width="22" customWidth="1" min="4" max="4"/>
    <col width="22" customWidth="1" min="5" max="5"/>
    <col width="22" customWidth="1" min="6" max="6"/>
  </cols>
  <sheetData>
    <row r="1">
      <c r="B1" s="15" t="inlineStr">
        <is>
          <t>Instructions &amp; IRS Reference Notes</t>
        </is>
      </c>
    </row>
    <row r="2"/>
    <row r="3">
      <c r="B3" s="24" t="inlineStr">
        <is>
          <t>What is a Required Minimum Distribution (RMD)?</t>
        </is>
      </c>
    </row>
    <row r="4" ht="60" customHeight="1">
      <c r="B4" s="25" t="inlineStr">
        <is>
          <t>A Required Minimum Distribution (RMD) is the minimum amount that must be withdrawn each year from a Traditional IRA once the account owner reaches the IRS-required beginning age under current law. RMDs also apply to most employer-sponsored retirement plans (401(k), 403(b), etc.), but this template focuses on Traditional IRAs.</t>
        </is>
      </c>
    </row>
    <row r="5"/>
    <row r="6"/>
    <row r="7">
      <c r="B7" s="24" t="inlineStr">
        <is>
          <t>How the RMD is Calculated</t>
        </is>
      </c>
    </row>
    <row r="8" ht="60" customHeight="1">
      <c r="B8" s="25" t="inlineStr">
        <is>
          <t>Each year's RMD is calculated by dividing the Prior Year Ending Balance (as of December 31 of the prior year) by the IRS life expectancy divisor that corresponds to the account owner's age for the current tax year. This template uses the IRS Uniform Lifetime Table as a general reference. Account owners whose spouse is the sole beneficiary and more than 10 years younger may use the Joint Life and Last Survivor Table instead — consult IRS Pub. 590-B.</t>
        </is>
      </c>
    </row>
    <row r="9"/>
    <row r="10"/>
    <row r="11">
      <c r="B11" s="24" t="inlineStr">
        <is>
          <t>Roth IRA Note</t>
        </is>
      </c>
    </row>
    <row r="12" ht="60" customHeight="1">
      <c r="B12" s="25" t="inlineStr">
        <is>
          <t>Roth IRAs are NOT subject to lifetime RMDs for the original account owner. This template is intended for Traditional IRA (and Traditional-style pre-tax) accounts only.</t>
        </is>
      </c>
    </row>
    <row r="13"/>
    <row r="14"/>
    <row r="15">
      <c r="B15" s="24" t="inlineStr">
        <is>
          <t>Timing and Deadlines</t>
        </is>
      </c>
    </row>
    <row r="16" ht="60" customHeight="1">
      <c r="B16" s="25" t="inlineStr">
        <is>
          <t>The RMD for a given tax year is generally due by December 31 of that year, except for the first RMD, which may be delayed until April 1 of the following year in certain circumstances. Verify current-year deadlines with a qualified tax professional or IRS.gov.</t>
        </is>
      </c>
    </row>
    <row r="17"/>
    <row r="18"/>
    <row r="19">
      <c r="B19" s="24" t="inlineStr">
        <is>
          <t>Penalties for Missed RMDs</t>
        </is>
      </c>
    </row>
    <row r="20" ht="60" customHeight="1">
      <c r="B20" s="25" t="inlineStr">
        <is>
          <t>Failing to withdraw the full RMD by the applicable deadline may result in an IRS excise tax on the shortfall amount. Review current IRS guidance for the applicable penalty percentage.</t>
        </is>
      </c>
    </row>
    <row r="21"/>
    <row r="22"/>
    <row r="23">
      <c r="B23" s="24" t="inlineStr">
        <is>
          <t>Planning Tool Only</t>
        </is>
      </c>
    </row>
    <row r="24" ht="60" customHeight="1">
      <c r="B24" s="25" t="inlineStr">
        <is>
          <t>This workbook is provided for general planning and organizational purposes only. It does not constitute tax, legal, or financial advice. Consult a qualified CPA, enrolled agent, or financial advisor before making distribution decisions.</t>
        </is>
      </c>
    </row>
    <row r="25"/>
    <row r="26"/>
    <row r="27">
      <c r="B27" s="24" t="inlineStr">
        <is>
          <t>Acceptable Source Documents</t>
        </is>
      </c>
    </row>
    <row r="28" ht="60" customHeight="1">
      <c r="B28" s="25" t="inlineStr">
        <is>
          <t>Use the following documents to verify balances, distributions, and account details entered in this workbook:
- IRS Form 5498 (IRA Contribution Information)
- Annual/quarterly IRA custodian statements
- IRS Form 1040 and related schedules
- IRS Publication 590-B (Distributions from IRAs)</t>
        </is>
      </c>
    </row>
    <row r="29"/>
    <row r="30"/>
    <row r="31">
      <c r="B31" s="24" t="inlineStr">
        <is>
          <t>How to Use This Workbook</t>
        </is>
      </c>
    </row>
    <row r="32" ht="60" customHeight="1">
      <c r="B32" s="25" t="inlineStr">
        <is>
          <t>1. Enter account and distribution details in the 'RMD Tracker' sheet (pale yellow cells).
2. The Age column drives an automatic VLOOKUP against the IRS Uniform Lifetime Table to populate the IRS Divisor.
3. Required RMD, Remaining RMD Balance, and Met RMD? status calculate automatically.
4. Review aggregated results and compliance status by year on the 'RMD Dashboard' sheet.
5. Update the Report Year cell on the Dashboard to review historical or upcoming tax years.</t>
        </is>
      </c>
    </row>
    <row r="33"/>
  </sheetData>
  <mergeCells count="17">
    <mergeCell ref="B1:F1"/>
    <mergeCell ref="B3:F3"/>
    <mergeCell ref="B4:F5"/>
    <mergeCell ref="B7:F7"/>
    <mergeCell ref="B8:F9"/>
    <mergeCell ref="B11:F11"/>
    <mergeCell ref="B12:F13"/>
    <mergeCell ref="B15:F15"/>
    <mergeCell ref="B16:F17"/>
    <mergeCell ref="B19:F19"/>
    <mergeCell ref="B20:F21"/>
    <mergeCell ref="B23:F23"/>
    <mergeCell ref="B24:F25"/>
    <mergeCell ref="B27:F27"/>
    <mergeCell ref="B28:F29"/>
    <mergeCell ref="B31:F31"/>
    <mergeCell ref="B32:F3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2026-07-01T23:46:50Z</dcterms:created>
  <dcterms:modified xmlns:dcterms="http://purl.org/dc/terms/" xmlns:xsi="http://www.w3.org/2001/XMLSchema-instance" xsi:type="dcterms:W3CDTF">2026-07-01T23:46:50Z</dcterms:modified>
</cp:coreProperties>
</file>