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Inputs" sheetId="1" state="visible" r:id="rId1"/>
    <sheet xmlns:r="http://schemas.openxmlformats.org/officeDocument/2006/relationships" name="Quarterly Summary" sheetId="2" state="visible" r:id="rId2"/>
    <sheet xmlns:r="http://schemas.openxmlformats.org/officeDocument/2006/relationships" name="Assumptions &amp; 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11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1"/>
    </font>
    <font>
      <name val="Calibri"/>
      <b val="1"/>
      <color rgb="000F766E"/>
      <sz val="11"/>
    </font>
    <font>
      <name val="Calibri"/>
      <b val="1"/>
      <color rgb="000F766E"/>
      <sz val="10"/>
    </font>
    <font>
      <name val="Calibri"/>
      <sz val="9"/>
    </font>
    <font>
      <name val="Calibri"/>
      <b val="1"/>
      <color rgb="00FFFFFF"/>
      <sz val="9"/>
    </font>
    <font>
      <name val="Calibri"/>
      <b val="1"/>
      <color rgb="00374151"/>
      <sz val="9"/>
    </font>
  </fonts>
  <fills count="9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22C55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0" fillId="7" borderId="1" pivotButton="0" quotePrefix="0" xfId="0"/>
    <xf numFmtId="165" fontId="4" fillId="7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left" vertical="center" wrapText="1"/>
    </xf>
    <xf numFmtId="165" fontId="6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0" fontId="3" fillId="6" borderId="1" applyAlignment="1" pivotButton="0" quotePrefix="0" xfId="0">
      <alignment horizontal="center" vertical="center" wrapText="1"/>
    </xf>
    <xf numFmtId="10" fontId="4" fillId="7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0" fontId="7" fillId="4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wrapText="1"/>
    </xf>
    <xf numFmtId="10" fontId="7" fillId="5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center" vertical="center" wrapText="1"/>
    </xf>
    <xf numFmtId="10" fontId="7" fillId="6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top" wrapText="1"/>
    </xf>
    <xf numFmtId="0" fontId="7" fillId="6" borderId="1" applyAlignment="1" pivotButton="0" quotePrefix="0" xfId="0">
      <alignment horizontal="left" vertical="top" wrapText="1"/>
    </xf>
    <xf numFmtId="0" fontId="8" fillId="6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Quarterly Estimated Tax vs. Amount Saved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'Quarterly Summary'!G8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'Quarterly Summary'!$A$9:$A$12</f>
            </numRef>
          </cat>
          <val>
            <numRef>
              <f>'Quarterly Summary'!$G$9:$G$12</f>
            </numRef>
          </val>
        </ser>
        <ser>
          <idx val="1"/>
          <order val="1"/>
          <tx>
            <strRef>
              <f>'Quarterly Summary'!H8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'Quarterly Summary'!$A$9:$A$12</f>
            </numRef>
          </cat>
          <val>
            <numRef>
              <f>'Quarterly Summary'!$H$9:$H$12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Cumulative Tax Savings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'Quarterly Summary'!H8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'Quarterly Summary'!$H$9:$H$12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Transaction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Cumulative Savings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720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15</row>
      <rowOff>0</rowOff>
    </from>
    <ext cx="720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8" customWidth="1" min="4" max="4"/>
    <col width="20" customWidth="1" min="5" max="5"/>
    <col width="24" customWidth="1" min="6" max="6"/>
    <col width="18" customWidth="1" min="7" max="7"/>
    <col width="20" customWidth="1" min="8" max="8"/>
    <col width="26" customWidth="1" min="9" max="9"/>
    <col width="26" customWidth="1" min="10" max="10"/>
    <col width="26" customWidth="1" min="11" max="11"/>
    <col width="26" customWidth="1" min="12" max="12"/>
    <col width="16" customWidth="1" min="13" max="13"/>
  </cols>
  <sheetData>
    <row r="1" ht="30" customHeight="1">
      <c r="A1" s="1" t="inlineStr">
        <is>
          <t>2026 Quarterly Estimated Tax Savings — Income &amp; Expense Tracker</t>
        </is>
      </c>
      <c r="B1" s="38" t="n"/>
      <c r="C1" s="38" t="n"/>
      <c r="D1" s="38" t="n"/>
      <c r="E1" s="38" t="n"/>
      <c r="F1" s="38" t="n"/>
      <c r="G1" s="38" t="n"/>
      <c r="H1" s="38" t="n"/>
      <c r="I1" s="38" t="n"/>
      <c r="J1" s="38" t="n"/>
      <c r="K1" s="38" t="n"/>
      <c r="L1" s="38" t="n"/>
      <c r="M1" s="39" t="n"/>
    </row>
    <row r="2" ht="36" customHeight="1">
      <c r="A2" s="2" t="inlineStr">
        <is>
          <t>Date</t>
        </is>
      </c>
      <c r="B2" s="2" t="inlineStr">
        <is>
          <t>Client / Source</t>
        </is>
      </c>
      <c r="C2" s="2" t="inlineStr">
        <is>
          <t>City</t>
        </is>
      </c>
      <c r="D2" s="2" t="inlineStr">
        <is>
          <t>State</t>
        </is>
      </c>
      <c r="E2" s="2" t="inlineStr">
        <is>
          <t>Gross Income ($)</t>
        </is>
      </c>
      <c r="F2" s="2" t="inlineStr">
        <is>
          <t>Deductible Expenses ($)</t>
        </is>
      </c>
      <c r="G2" s="2" t="inlineStr">
        <is>
          <t>Net Income ($)</t>
        </is>
      </c>
      <c r="H2" s="2" t="inlineStr">
        <is>
          <t>Federal Tax Rate (%)</t>
        </is>
      </c>
      <c r="I2" s="2" t="inlineStr">
        <is>
          <t>Self-Employment Tax Rate (%)</t>
        </is>
      </c>
      <c r="J2" s="2" t="inlineStr">
        <is>
          <t>Estimated Tax Liability ($)</t>
        </is>
      </c>
      <c r="K2" s="2" t="inlineStr">
        <is>
          <t>Tax Saved This Month ($)</t>
        </is>
      </c>
      <c r="L2" s="2" t="inlineStr">
        <is>
          <t>Cumulative Tax Savings ($)</t>
        </is>
      </c>
      <c r="M2" s="2" t="inlineStr">
        <is>
          <t>Quarterly Bucket</t>
        </is>
      </c>
    </row>
    <row r="3">
      <c r="A3" s="3" t="inlineStr">
        <is>
          <t>01/07/2026</t>
        </is>
      </c>
      <c r="B3" s="4" t="inlineStr">
        <is>
          <t>TechVentures LLC</t>
        </is>
      </c>
      <c r="C3" s="4" t="inlineStr">
        <is>
          <t>Austin</t>
        </is>
      </c>
      <c r="D3" s="4" t="inlineStr">
        <is>
          <t>TX</t>
        </is>
      </c>
      <c r="E3" s="5" t="n">
        <v>8500</v>
      </c>
      <c r="F3" s="5" t="n">
        <v>1200</v>
      </c>
      <c r="G3" s="6">
        <f>E3-F3</f>
        <v/>
      </c>
      <c r="H3" s="7" t="n">
        <v>0.22</v>
      </c>
      <c r="I3" s="7" t="n">
        <v>0.1413</v>
      </c>
      <c r="J3" s="6">
        <f>IF(G3&gt;0,G3*(H3+I3),0)</f>
        <v/>
      </c>
      <c r="K3" s="6">
        <f>J3*0.25</f>
        <v/>
      </c>
      <c r="L3" s="6">
        <f>K3</f>
        <v/>
      </c>
      <c r="M3" s="8">
        <f>"Q"&amp;ROUNDUP(MONTH(A3)/3,0)</f>
        <v/>
      </c>
    </row>
    <row r="4">
      <c r="A4" s="3" t="inlineStr">
        <is>
          <t>01/22/2026</t>
        </is>
      </c>
      <c r="B4" s="4" t="inlineStr">
        <is>
          <t>Apex Consulting Inc</t>
        </is>
      </c>
      <c r="C4" s="4" t="inlineStr">
        <is>
          <t>Denver</t>
        </is>
      </c>
      <c r="D4" s="4" t="inlineStr">
        <is>
          <t>CO</t>
        </is>
      </c>
      <c r="E4" s="5" t="n">
        <v>6200</v>
      </c>
      <c r="F4" s="5" t="n">
        <v>950</v>
      </c>
      <c r="G4" s="9">
        <f>E4-F4</f>
        <v/>
      </c>
      <c r="H4" s="7" t="n">
        <v>0.22</v>
      </c>
      <c r="I4" s="7" t="n">
        <v>0.1413</v>
      </c>
      <c r="J4" s="9">
        <f>IF(G4&gt;0,G4*(H4+I4),0)</f>
        <v/>
      </c>
      <c r="K4" s="9">
        <f>J4*0.25</f>
        <v/>
      </c>
      <c r="L4" s="9">
        <f>SUM($K$3:K4)</f>
        <v/>
      </c>
      <c r="M4" s="10">
        <f>"Q"&amp;ROUNDUP(MONTH(A4)/3,0)</f>
        <v/>
      </c>
    </row>
    <row r="5">
      <c r="A5" s="3" t="inlineStr">
        <is>
          <t>02/14/2026</t>
        </is>
      </c>
      <c r="B5" s="4" t="inlineStr">
        <is>
          <t>Summit Builders LLC</t>
        </is>
      </c>
      <c r="C5" s="4" t="inlineStr">
        <is>
          <t>Columbus</t>
        </is>
      </c>
      <c r="D5" s="4" t="inlineStr">
        <is>
          <t>OH</t>
        </is>
      </c>
      <c r="E5" s="5" t="n">
        <v>9100</v>
      </c>
      <c r="F5" s="5" t="n">
        <v>2100</v>
      </c>
      <c r="G5" s="6">
        <f>E5-F5</f>
        <v/>
      </c>
      <c r="H5" s="7" t="n">
        <v>0.22</v>
      </c>
      <c r="I5" s="7" t="n">
        <v>0.1413</v>
      </c>
      <c r="J5" s="6">
        <f>IF(G5&gt;0,G5*(H5+I5),0)</f>
        <v/>
      </c>
      <c r="K5" s="6">
        <f>J5*0.25</f>
        <v/>
      </c>
      <c r="L5" s="6">
        <f>SUM($K$3:K5)</f>
        <v/>
      </c>
      <c r="M5" s="8">
        <f>"Q"&amp;ROUNDUP(MONTH(A5)/3,0)</f>
        <v/>
      </c>
    </row>
    <row r="6">
      <c r="A6" s="3" t="inlineStr">
        <is>
          <t>02/28/2026</t>
        </is>
      </c>
      <c r="B6" s="4" t="inlineStr">
        <is>
          <t>Brightline Media</t>
        </is>
      </c>
      <c r="C6" s="4" t="inlineStr">
        <is>
          <t>Phoenix</t>
        </is>
      </c>
      <c r="D6" s="4" t="inlineStr">
        <is>
          <t>AZ</t>
        </is>
      </c>
      <c r="E6" s="5" t="n">
        <v>5400</v>
      </c>
      <c r="F6" s="5" t="n">
        <v>680</v>
      </c>
      <c r="G6" s="9">
        <f>E6-F6</f>
        <v/>
      </c>
      <c r="H6" s="7" t="n">
        <v>0.22</v>
      </c>
      <c r="I6" s="7" t="n">
        <v>0.1413</v>
      </c>
      <c r="J6" s="9">
        <f>IF(G6&gt;0,G6*(H6+I6),0)</f>
        <v/>
      </c>
      <c r="K6" s="9">
        <f>J6*0.25</f>
        <v/>
      </c>
      <c r="L6" s="9">
        <f>SUM($K$3:K6)</f>
        <v/>
      </c>
      <c r="M6" s="10">
        <f>"Q"&amp;ROUNDUP(MONTH(A6)/3,0)</f>
        <v/>
      </c>
    </row>
    <row r="7">
      <c r="A7" s="3" t="inlineStr">
        <is>
          <t>04/05/2026</t>
        </is>
      </c>
      <c r="B7" s="4" t="inlineStr">
        <is>
          <t>Pinnacle Group</t>
        </is>
      </c>
      <c r="C7" s="4" t="inlineStr">
        <is>
          <t>Atlanta</t>
        </is>
      </c>
      <c r="D7" s="4" t="inlineStr">
        <is>
          <t>GA</t>
        </is>
      </c>
      <c r="E7" s="5" t="n">
        <v>11200</v>
      </c>
      <c r="F7" s="5" t="n">
        <v>3200</v>
      </c>
      <c r="G7" s="6">
        <f>E7-F7</f>
        <v/>
      </c>
      <c r="H7" s="7" t="n">
        <v>0.22</v>
      </c>
      <c r="I7" s="7" t="n">
        <v>0.1413</v>
      </c>
      <c r="J7" s="6">
        <f>IF(G7&gt;0,G7*(H7+I7),0)</f>
        <v/>
      </c>
      <c r="K7" s="6">
        <f>J7*0.25</f>
        <v/>
      </c>
      <c r="L7" s="6">
        <f>SUM($K$3:K7)</f>
        <v/>
      </c>
      <c r="M7" s="8">
        <f>"Q"&amp;ROUNDUP(MONTH(A7)/3,0)</f>
        <v/>
      </c>
    </row>
    <row r="8">
      <c r="A8" s="3" t="inlineStr">
        <is>
          <t>04/19/2026</t>
        </is>
      </c>
      <c r="B8" s="4" t="inlineStr">
        <is>
          <t>Cascade Digital</t>
        </is>
      </c>
      <c r="C8" s="4" t="inlineStr">
        <is>
          <t>Seattle</t>
        </is>
      </c>
      <c r="D8" s="4" t="inlineStr">
        <is>
          <t>WA</t>
        </is>
      </c>
      <c r="E8" s="5" t="n">
        <v>7800</v>
      </c>
      <c r="F8" s="5" t="n">
        <v>1450</v>
      </c>
      <c r="G8" s="9">
        <f>E8-F8</f>
        <v/>
      </c>
      <c r="H8" s="7" t="n">
        <v>0.22</v>
      </c>
      <c r="I8" s="7" t="n">
        <v>0.1413</v>
      </c>
      <c r="J8" s="9">
        <f>IF(G8&gt;0,G8*(H8+I8),0)</f>
        <v/>
      </c>
      <c r="K8" s="9">
        <f>J8*0.25</f>
        <v/>
      </c>
      <c r="L8" s="9">
        <f>SUM($K$3:K8)</f>
        <v/>
      </c>
      <c r="M8" s="10">
        <f>"Q"&amp;ROUNDUP(MONTH(A8)/3,0)</f>
        <v/>
      </c>
    </row>
    <row r="9">
      <c r="A9" s="3" t="inlineStr">
        <is>
          <t>05/10/2026</t>
        </is>
      </c>
      <c r="B9" s="4" t="inlineStr">
        <is>
          <t>Keystone Advisors</t>
        </is>
      </c>
      <c r="C9" s="4" t="inlineStr">
        <is>
          <t>Nashville</t>
        </is>
      </c>
      <c r="D9" s="4" t="inlineStr">
        <is>
          <t>TN</t>
        </is>
      </c>
      <c r="E9" s="5" t="n">
        <v>6900</v>
      </c>
      <c r="F9" s="5" t="n">
        <v>800</v>
      </c>
      <c r="G9" s="6">
        <f>E9-F9</f>
        <v/>
      </c>
      <c r="H9" s="7" t="n">
        <v>0.22</v>
      </c>
      <c r="I9" s="7" t="n">
        <v>0.1413</v>
      </c>
      <c r="J9" s="6">
        <f>IF(G9&gt;0,G9*(H9+I9),0)</f>
        <v/>
      </c>
      <c r="K9" s="6">
        <f>J9*0.25</f>
        <v/>
      </c>
      <c r="L9" s="6">
        <f>SUM($K$3:K9)</f>
        <v/>
      </c>
      <c r="M9" s="8">
        <f>"Q"&amp;ROUNDUP(MONTH(A9)/3,0)</f>
        <v/>
      </c>
    </row>
    <row r="10">
      <c r="A10" s="3" t="inlineStr">
        <is>
          <t>05/28/2026</t>
        </is>
      </c>
      <c r="B10" s="4" t="inlineStr">
        <is>
          <t>Ironwood Partners</t>
        </is>
      </c>
      <c r="C10" s="4" t="inlineStr">
        <is>
          <t>Charlotte</t>
        </is>
      </c>
      <c r="D10" s="4" t="inlineStr">
        <is>
          <t>NC</t>
        </is>
      </c>
      <c r="E10" s="5" t="n">
        <v>8300</v>
      </c>
      <c r="F10" s="5" t="n">
        <v>1750</v>
      </c>
      <c r="G10" s="9">
        <f>E10-F10</f>
        <v/>
      </c>
      <c r="H10" s="7" t="n">
        <v>0.22</v>
      </c>
      <c r="I10" s="7" t="n">
        <v>0.1413</v>
      </c>
      <c r="J10" s="9">
        <f>IF(G10&gt;0,G10*(H10+I10),0)</f>
        <v/>
      </c>
      <c r="K10" s="9">
        <f>J10*0.25</f>
        <v/>
      </c>
      <c r="L10" s="9">
        <f>SUM($K$3:K10)</f>
        <v/>
      </c>
      <c r="M10" s="10">
        <f>"Q"&amp;ROUNDUP(MONTH(A10)/3,0)</f>
        <v/>
      </c>
    </row>
    <row r="11">
      <c r="A11" s="3" t="inlineStr">
        <is>
          <t>07/08/2026</t>
        </is>
      </c>
      <c r="B11" s="4" t="inlineStr">
        <is>
          <t>Shoreline Creative</t>
        </is>
      </c>
      <c r="C11" s="4" t="inlineStr">
        <is>
          <t>Miami</t>
        </is>
      </c>
      <c r="D11" s="4" t="inlineStr">
        <is>
          <t>FL</t>
        </is>
      </c>
      <c r="E11" s="5" t="n">
        <v>12500</v>
      </c>
      <c r="F11" s="5" t="n">
        <v>4100</v>
      </c>
      <c r="G11" s="6">
        <f>E11-F11</f>
        <v/>
      </c>
      <c r="H11" s="7" t="n">
        <v>0.22</v>
      </c>
      <c r="I11" s="7" t="n">
        <v>0.1413</v>
      </c>
      <c r="J11" s="6">
        <f>IF(G11&gt;0,G11*(H11+I11),0)</f>
        <v/>
      </c>
      <c r="K11" s="6">
        <f>J11*0.25</f>
        <v/>
      </c>
      <c r="L11" s="6">
        <f>SUM($K$3:K11)</f>
        <v/>
      </c>
      <c r="M11" s="8">
        <f>"Q"&amp;ROUNDUP(MONTH(A11)/3,0)</f>
        <v/>
      </c>
    </row>
    <row r="12">
      <c r="A12" s="3" t="inlineStr">
        <is>
          <t>07/22/2026</t>
        </is>
      </c>
      <c r="B12" s="4" t="inlineStr">
        <is>
          <t>Evergreen Solutions</t>
        </is>
      </c>
      <c r="C12" s="4" t="inlineStr">
        <is>
          <t>Portland</t>
        </is>
      </c>
      <c r="D12" s="4" t="inlineStr">
        <is>
          <t>OR</t>
        </is>
      </c>
      <c r="E12" s="5" t="n">
        <v>7100</v>
      </c>
      <c r="F12" s="5" t="n">
        <v>990</v>
      </c>
      <c r="G12" s="9">
        <f>E12-F12</f>
        <v/>
      </c>
      <c r="H12" s="7" t="n">
        <v>0.22</v>
      </c>
      <c r="I12" s="7" t="n">
        <v>0.1413</v>
      </c>
      <c r="J12" s="9">
        <f>IF(G12&gt;0,G12*(H12+I12),0)</f>
        <v/>
      </c>
      <c r="K12" s="9">
        <f>J12*0.25</f>
        <v/>
      </c>
      <c r="L12" s="9">
        <f>SUM($K$3:K12)</f>
        <v/>
      </c>
      <c r="M12" s="10">
        <f>"Q"&amp;ROUNDUP(MONTH(A12)/3,0)</f>
        <v/>
      </c>
    </row>
    <row r="13"/>
    <row r="14">
      <c r="A14" s="11" t="inlineStr">
        <is>
          <t>TOTALS</t>
        </is>
      </c>
      <c r="B14" s="12" t="n"/>
      <c r="C14" s="12" t="n"/>
      <c r="D14" s="12" t="n"/>
      <c r="E14" s="13">
        <f>SUM(E3:E12)</f>
        <v/>
      </c>
      <c r="F14" s="13">
        <f>SUM(F3:F12)</f>
        <v/>
      </c>
      <c r="G14" s="13">
        <f>SUM(G3:G12)</f>
        <v/>
      </c>
      <c r="H14" s="12" t="n"/>
      <c r="I14" s="12" t="n"/>
      <c r="J14" s="13">
        <f>SUM(J3:J12)</f>
        <v/>
      </c>
      <c r="K14" s="13">
        <f>SUM(K3:K12)</f>
        <v/>
      </c>
      <c r="L14" s="13">
        <f>K12</f>
        <v/>
      </c>
      <c r="M14" s="12" t="n"/>
    </row>
  </sheetData>
  <mergeCells count="1"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4" customWidth="1" min="3" max="3"/>
    <col width="20" customWidth="1" min="4" max="4"/>
    <col width="18" customWidth="1" min="5" max="5"/>
    <col width="16" customWidth="1" min="6" max="6"/>
    <col width="18" customWidth="1" min="7" max="7"/>
    <col width="18" customWidth="1" min="8" max="8"/>
    <col width="22" customWidth="1" min="9" max="9"/>
    <col width="18" customWidth="1" min="10" max="10"/>
  </cols>
  <sheetData>
    <row r="1" ht="30" customHeight="1">
      <c r="A1" s="1" t="inlineStr">
        <is>
          <t>2026 Quarterly Estimated Tax Summary Dashboard</t>
        </is>
      </c>
      <c r="B1" s="38" t="n"/>
      <c r="C1" s="38" t="n"/>
      <c r="D1" s="38" t="n"/>
      <c r="E1" s="38" t="n"/>
      <c r="F1" s="38" t="n"/>
      <c r="G1" s="38" t="n"/>
      <c r="H1" s="38" t="n"/>
      <c r="I1" s="38" t="n"/>
      <c r="J1" s="39" t="n"/>
    </row>
    <row r="2">
      <c r="A2" s="2" t="inlineStr">
        <is>
          <t>Key Performance Indicators</t>
        </is>
      </c>
      <c r="B2" s="39" t="n"/>
      <c r="C2" s="2" t="inlineStr">
        <is>
          <t>Value</t>
        </is>
      </c>
      <c r="D2" s="39" t="n"/>
    </row>
    <row r="3">
      <c r="A3" s="14" t="inlineStr">
        <is>
          <t>YTD Gross Income</t>
        </is>
      </c>
      <c r="B3" s="39" t="n"/>
      <c r="C3" s="15">
        <f>SUM('Tax Inputs'!E3:E12)</f>
        <v/>
      </c>
      <c r="D3" s="39" t="n"/>
    </row>
    <row r="4">
      <c r="A4" s="14" t="inlineStr">
        <is>
          <t>YTD Tax Saved</t>
        </is>
      </c>
      <c r="B4" s="39" t="n"/>
      <c r="C4" s="15">
        <f>SUM('Tax Inputs'!K3:K12)</f>
        <v/>
      </c>
      <c r="D4" s="39" t="n"/>
    </row>
    <row r="5">
      <c r="A5" s="14" t="inlineStr">
        <is>
          <t>Estimated Annual Tax</t>
        </is>
      </c>
      <c r="B5" s="39" t="n"/>
      <c r="C5" s="15">
        <f>SUM('Tax Inputs'!J3:J12)</f>
        <v/>
      </c>
      <c r="D5" s="39" t="n"/>
    </row>
    <row r="6">
      <c r="A6" s="14" t="inlineStr">
        <is>
          <t>Projected Surplus / Shortfall</t>
        </is>
      </c>
      <c r="B6" s="39" t="n"/>
      <c r="C6" s="15">
        <f>SUM('Tax Inputs'!K3:K12)-SUM('Tax Inputs'!J3:J12)</f>
        <v/>
      </c>
      <c r="D6" s="39" t="n"/>
    </row>
    <row r="7" ht="10" customHeight="1"/>
    <row r="8" ht="36" customHeight="1">
      <c r="A8" s="2" t="inlineStr">
        <is>
          <t>Quarter</t>
        </is>
      </c>
      <c r="B8" s="2" t="inlineStr">
        <is>
          <t>Total Gross Income</t>
        </is>
      </c>
      <c r="C8" s="2" t="inlineStr">
        <is>
          <t>Total Deductible Exp.</t>
        </is>
      </c>
      <c r="D8" s="2" t="inlineStr">
        <is>
          <t>Total Net Income</t>
        </is>
      </c>
      <c r="E8" s="2" t="inlineStr">
        <is>
          <t>Est. Federal Tax</t>
        </is>
      </c>
      <c r="F8" s="2" t="inlineStr">
        <is>
          <t>Est. SE Tax</t>
        </is>
      </c>
      <c r="G8" s="2" t="inlineStr">
        <is>
          <t>Total Est. Tax</t>
        </is>
      </c>
      <c r="H8" s="2" t="inlineStr">
        <is>
          <t>Amount Saved</t>
        </is>
      </c>
      <c r="I8" s="2" t="inlineStr">
        <is>
          <t>Shortfall / Surplus</t>
        </is>
      </c>
      <c r="J8" s="2" t="inlineStr">
        <is>
          <t>Savings Rate (%)</t>
        </is>
      </c>
    </row>
    <row r="9">
      <c r="A9" s="16" t="inlineStr">
        <is>
          <t>Q1</t>
        </is>
      </c>
      <c r="B9" s="6">
        <f>SUMIF('Tax Inputs'!M3:M12,"Q1",'Tax Inputs'!E3:E12)</f>
        <v/>
      </c>
      <c r="C9" s="6">
        <f>SUMIF('Tax Inputs'!M3:M12,"Q1",'Tax Inputs'!F3:F12)</f>
        <v/>
      </c>
      <c r="D9" s="6">
        <f>SUMIF('Tax Inputs'!M3:M12,"Q1",'Tax Inputs'!G3:G12)</f>
        <v/>
      </c>
      <c r="E9" s="6">
        <f>D9*0.22</f>
        <v/>
      </c>
      <c r="F9" s="6">
        <f>D9*0.1413</f>
        <v/>
      </c>
      <c r="G9" s="6">
        <f>E9+F9</f>
        <v/>
      </c>
      <c r="H9" s="6">
        <f>SUMIF('Tax Inputs'!M3:M12,"Q1",'Tax Inputs'!K3:K12)</f>
        <v/>
      </c>
      <c r="I9" s="6">
        <f>H9-G9</f>
        <v/>
      </c>
      <c r="J9" s="17">
        <f>IFERROR(H9/G9,0)</f>
        <v/>
      </c>
    </row>
    <row r="10">
      <c r="A10" s="18" t="inlineStr">
        <is>
          <t>Q2</t>
        </is>
      </c>
      <c r="B10" s="9">
        <f>SUMIF('Tax Inputs'!M3:M12,"Q2",'Tax Inputs'!E3:E12)</f>
        <v/>
      </c>
      <c r="C10" s="9">
        <f>SUMIF('Tax Inputs'!M3:M12,"Q2",'Tax Inputs'!F3:F12)</f>
        <v/>
      </c>
      <c r="D10" s="9">
        <f>SUMIF('Tax Inputs'!M3:M12,"Q2",'Tax Inputs'!G3:G12)</f>
        <v/>
      </c>
      <c r="E10" s="9">
        <f>D10*0.22</f>
        <v/>
      </c>
      <c r="F10" s="9">
        <f>D10*0.1413</f>
        <v/>
      </c>
      <c r="G10" s="9">
        <f>E10+F10</f>
        <v/>
      </c>
      <c r="H10" s="9">
        <f>SUMIF('Tax Inputs'!M3:M12,"Q2",'Tax Inputs'!K3:K12)</f>
        <v/>
      </c>
      <c r="I10" s="9">
        <f>H10-G10</f>
        <v/>
      </c>
      <c r="J10" s="19">
        <f>IFERROR(H10/G10,0)</f>
        <v/>
      </c>
    </row>
    <row r="11">
      <c r="A11" s="16" t="inlineStr">
        <is>
          <t>Q3</t>
        </is>
      </c>
      <c r="B11" s="6">
        <f>SUMIF('Tax Inputs'!M3:M12,"Q3",'Tax Inputs'!E3:E12)</f>
        <v/>
      </c>
      <c r="C11" s="6">
        <f>SUMIF('Tax Inputs'!M3:M12,"Q3",'Tax Inputs'!F3:F12)</f>
        <v/>
      </c>
      <c r="D11" s="6">
        <f>SUMIF('Tax Inputs'!M3:M12,"Q3",'Tax Inputs'!G3:G12)</f>
        <v/>
      </c>
      <c r="E11" s="6">
        <f>D11*0.22</f>
        <v/>
      </c>
      <c r="F11" s="6">
        <f>D11*0.1413</f>
        <v/>
      </c>
      <c r="G11" s="6">
        <f>E11+F11</f>
        <v/>
      </c>
      <c r="H11" s="6">
        <f>SUMIF('Tax Inputs'!M3:M12,"Q3",'Tax Inputs'!K3:K12)</f>
        <v/>
      </c>
      <c r="I11" s="6">
        <f>H11-G11</f>
        <v/>
      </c>
      <c r="J11" s="17">
        <f>IFERROR(H11/G11,0)</f>
        <v/>
      </c>
    </row>
    <row r="12">
      <c r="A12" s="18" t="inlineStr">
        <is>
          <t>Q4</t>
        </is>
      </c>
      <c r="B12" s="9">
        <f>SUMIF('Tax Inputs'!M3:M12,"Q4",'Tax Inputs'!E3:E12)</f>
        <v/>
      </c>
      <c r="C12" s="9">
        <f>SUMIF('Tax Inputs'!M3:M12,"Q4",'Tax Inputs'!F3:F12)</f>
        <v/>
      </c>
      <c r="D12" s="9">
        <f>SUMIF('Tax Inputs'!M3:M12,"Q4",'Tax Inputs'!G3:G12)</f>
        <v/>
      </c>
      <c r="E12" s="9">
        <f>D12*0.22</f>
        <v/>
      </c>
      <c r="F12" s="9">
        <f>D12*0.1413</f>
        <v/>
      </c>
      <c r="G12" s="9">
        <f>E12+F12</f>
        <v/>
      </c>
      <c r="H12" s="9">
        <f>SUMIF('Tax Inputs'!M3:M12,"Q4",'Tax Inputs'!K3:K12)</f>
        <v/>
      </c>
      <c r="I12" s="9">
        <f>H12-G12</f>
        <v/>
      </c>
      <c r="J12" s="19">
        <f>IFERROR(H12/G12,0)</f>
        <v/>
      </c>
    </row>
    <row r="13">
      <c r="A13" s="11" t="inlineStr">
        <is>
          <t>TOTAL / AVG</t>
        </is>
      </c>
      <c r="B13" s="13">
        <f>SUM(B9:B12)</f>
        <v/>
      </c>
      <c r="C13" s="13">
        <f>SUM(C9:C12)</f>
        <v/>
      </c>
      <c r="D13" s="13">
        <f>SUM(D9:D12)</f>
        <v/>
      </c>
      <c r="E13" s="13">
        <f>SUM(E9:E12)</f>
        <v/>
      </c>
      <c r="F13" s="13">
        <f>SUM(F9:F12)</f>
        <v/>
      </c>
      <c r="G13" s="13">
        <f>SUM(G9:G12)</f>
        <v/>
      </c>
      <c r="H13" s="13">
        <f>SUM(H9:H12)</f>
        <v/>
      </c>
      <c r="I13" s="13">
        <f>SUM(I9:I12)</f>
        <v/>
      </c>
      <c r="J13" s="20">
        <f>IFERROR(AVERAGE(J9:J12),0)</f>
        <v/>
      </c>
    </row>
  </sheetData>
  <mergeCells count="11">
    <mergeCell ref="A1:J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18" customWidth="1" min="3" max="3"/>
    <col width="16" customWidth="1" min="4" max="4"/>
    <col width="50" customWidth="1" min="5" max="5"/>
  </cols>
  <sheetData>
    <row r="1" ht="30" customHeight="1">
      <c r="A1" s="1" t="inlineStr">
        <is>
          <t>Tax Assumptions, Settings &amp; Instructions</t>
        </is>
      </c>
      <c r="B1" s="38" t="n"/>
      <c r="C1" s="38" t="n"/>
      <c r="D1" s="38" t="n"/>
      <c r="E1" s="39" t="n"/>
    </row>
    <row r="2" ht="30" customHeight="1">
      <c r="A2" s="2" t="inlineStr">
        <is>
          <t>Setting / Parameter</t>
        </is>
      </c>
      <c r="B2" s="2" t="inlineStr">
        <is>
          <t>Value</t>
        </is>
      </c>
      <c r="C2" s="2" t="inlineStr">
        <is>
          <t>IRS Reference</t>
        </is>
      </c>
      <c r="D2" s="2" t="inlineStr">
        <is>
          <t>Editable?</t>
        </is>
      </c>
      <c r="E2" s="2" t="inlineStr">
        <is>
          <t>Notes</t>
        </is>
      </c>
    </row>
    <row r="3" ht="22" customHeight="1">
      <c r="A3" s="21" t="inlineStr">
        <is>
          <t>Federal Income Tax Rate</t>
        </is>
      </c>
      <c r="B3" s="22" t="n">
        <v>0.22</v>
      </c>
      <c r="C3" s="23" t="inlineStr">
        <is>
          <t>IRS Rev. Proc. 2025-48</t>
        </is>
      </c>
      <c r="D3" s="24" t="inlineStr">
        <is>
          <t>Yes</t>
        </is>
      </c>
      <c r="E3" s="25" t="inlineStr">
        <is>
          <t>Adjust to your marginal bracket (10%, 12%, 22%, 24%, 32%, 35%, 37%).</t>
        </is>
      </c>
    </row>
    <row r="4" ht="22" customHeight="1">
      <c r="A4" s="26" t="inlineStr">
        <is>
          <t>Self-Employment Tax Rate</t>
        </is>
      </c>
      <c r="B4" s="22" t="n">
        <v>0.1413</v>
      </c>
      <c r="C4" s="27" t="inlineStr">
        <is>
          <t>IRS Pub. 15, SE Schedule</t>
        </is>
      </c>
      <c r="D4" s="24" t="inlineStr">
        <is>
          <t>Yes</t>
        </is>
      </c>
      <c r="E4" s="28" t="inlineStr">
        <is>
          <t>15.3% gross; effective ~14.13% after 50% SE deduction on gross income.</t>
        </is>
      </c>
    </row>
    <row r="5" ht="22" customHeight="1">
      <c r="A5" s="21" t="inlineStr">
        <is>
          <t>Social Security Component</t>
        </is>
      </c>
      <c r="B5" s="29" t="n">
        <v>0.062</v>
      </c>
      <c r="C5" s="23" t="inlineStr">
        <is>
          <t>IRC Sec. 1401(a)</t>
        </is>
      </c>
      <c r="D5" s="30" t="inlineStr">
        <is>
          <t>No</t>
        </is>
      </c>
      <c r="E5" s="25" t="inlineStr">
        <is>
          <t>6.2% on net earnings up to $176,100 for 2026 (wage base subject to IRS adjustment).</t>
        </is>
      </c>
    </row>
    <row r="6" ht="22" customHeight="1">
      <c r="A6" s="26" t="inlineStr">
        <is>
          <t>Medicare Component</t>
        </is>
      </c>
      <c r="B6" s="31" t="n">
        <v>0.0145</v>
      </c>
      <c r="C6" s="27" t="inlineStr">
        <is>
          <t>IRC Sec. 1401(b)</t>
        </is>
      </c>
      <c r="D6" s="32" t="inlineStr">
        <is>
          <t>No</t>
        </is>
      </c>
      <c r="E6" s="28" t="inlineStr">
        <is>
          <t>1.45% on all net earnings. Additional 0.9% applies over $200K (single).</t>
        </is>
      </c>
    </row>
    <row r="7" ht="22" customHeight="1">
      <c r="A7" s="21" t="inlineStr">
        <is>
          <t>Savings Target (% of Est. Tax)</t>
        </is>
      </c>
      <c r="B7" s="22" t="n">
        <v>0.25</v>
      </c>
      <c r="C7" s="23" t="inlineStr">
        <is>
          <t>Form 1040-ES guidance</t>
        </is>
      </c>
      <c r="D7" s="24" t="inlineStr">
        <is>
          <t>Yes</t>
        </is>
      </c>
      <c r="E7" s="25" t="inlineStr">
        <is>
          <t>Set aside this % of estimated tax each month as a savings buffer.</t>
        </is>
      </c>
    </row>
    <row r="8" ht="22" customHeight="1">
      <c r="A8" s="26" t="inlineStr">
        <is>
          <t>Q1 Payment Due Date</t>
        </is>
      </c>
      <c r="B8" s="33" t="inlineStr">
        <is>
          <t>04/15/2026</t>
        </is>
      </c>
      <c r="C8" s="27" t="inlineStr">
        <is>
          <t>Form 1040-ES</t>
        </is>
      </c>
      <c r="D8" s="24" t="inlineStr">
        <is>
          <t>Yes</t>
        </is>
      </c>
      <c r="E8" s="28" t="inlineStr">
        <is>
          <t>Jan 1 – Mar 31 income. Due April 15, 2026.</t>
        </is>
      </c>
    </row>
    <row r="9" ht="22" customHeight="1">
      <c r="A9" s="21" t="inlineStr">
        <is>
          <t>Q2 Payment Due Date</t>
        </is>
      </c>
      <c r="B9" s="33" t="inlineStr">
        <is>
          <t>06/17/2026</t>
        </is>
      </c>
      <c r="C9" s="23" t="inlineStr">
        <is>
          <t>Form 1040-ES</t>
        </is>
      </c>
      <c r="D9" s="24" t="inlineStr">
        <is>
          <t>Yes</t>
        </is>
      </c>
      <c r="E9" s="25" t="inlineStr">
        <is>
          <t>Apr 1 – May 31 income. Due June 17, 2026.</t>
        </is>
      </c>
    </row>
    <row r="10" ht="22" customHeight="1">
      <c r="A10" s="26" t="inlineStr">
        <is>
          <t>Q3 Payment Due Date</t>
        </is>
      </c>
      <c r="B10" s="33" t="inlineStr">
        <is>
          <t>09/16/2026</t>
        </is>
      </c>
      <c r="C10" s="27" t="inlineStr">
        <is>
          <t>Form 1040-ES</t>
        </is>
      </c>
      <c r="D10" s="24" t="inlineStr">
        <is>
          <t>Yes</t>
        </is>
      </c>
      <c r="E10" s="28" t="inlineStr">
        <is>
          <t>Jun 1 – Aug 31 income. Due September 16, 2026.</t>
        </is>
      </c>
    </row>
    <row r="11" ht="22" customHeight="1">
      <c r="A11" s="21" t="inlineStr">
        <is>
          <t>Q4 Payment Due Date</t>
        </is>
      </c>
      <c r="B11" s="33" t="inlineStr">
        <is>
          <t>01/15/2027</t>
        </is>
      </c>
      <c r="C11" s="23" t="inlineStr">
        <is>
          <t>Form 1040-ES</t>
        </is>
      </c>
      <c r="D11" s="24" t="inlineStr">
        <is>
          <t>Yes</t>
        </is>
      </c>
      <c r="E11" s="25" t="inlineStr">
        <is>
          <t>Sep 1 – Dec 31 income. Due January 15, 2027.</t>
        </is>
      </c>
    </row>
    <row r="12"/>
    <row r="13" ht="24" customHeight="1">
      <c r="A13" s="2" t="inlineStr">
        <is>
          <t>How To Use This Workbook</t>
        </is>
      </c>
      <c r="B13" s="38" t="n"/>
      <c r="C13" s="38" t="n"/>
      <c r="D13" s="38" t="n"/>
      <c r="E13" s="39" t="n"/>
    </row>
    <row r="14" ht="42" customHeight="1">
      <c r="A14" s="34" t="inlineStr">
        <is>
          <t>STEP 1 — Tax Inputs Sheet:</t>
        </is>
      </c>
      <c r="B14" s="35" t="inlineStr">
        <is>
          <t>Enter each income event in a new row. Fill in Date, Client/Source, City, State, Gross Income, and Deductible Expenses. Net Income, Tax Liability, Tax Saved, and Cumulative Savings are calculated automatically.</t>
        </is>
      </c>
      <c r="C14" s="38" t="n"/>
      <c r="D14" s="38" t="n"/>
      <c r="E14" s="39" t="n"/>
    </row>
    <row r="15" ht="42" customHeight="1">
      <c r="A15" s="36" t="inlineStr">
        <is>
          <t>STEP 2 — Adjust Tax Rates:</t>
        </is>
      </c>
      <c r="B15" s="37" t="inlineStr">
        <is>
          <t>Update the Federal Income Tax Rate and Self-Employment Tax Rate in this sheet (column B, yellow cells) to match your specific tax situation. The default federal rate is 22% (single filer, moderate income).</t>
        </is>
      </c>
      <c r="C15" s="38" t="n"/>
      <c r="D15" s="38" t="n"/>
      <c r="E15" s="39" t="n"/>
    </row>
    <row r="16" ht="42" customHeight="1">
      <c r="A16" s="34" t="inlineStr">
        <is>
          <t>STEP 3 — Review Quarterly Summary:</t>
        </is>
      </c>
      <c r="B16" s="35" t="inlineStr">
        <is>
          <t>The Quarterly Summary sheet aggregates income and tax estimates by quarter (Q1–Q4). Review the Shortfall/Surplus column to see whether your savings cover estimated payments.</t>
        </is>
      </c>
      <c r="C16" s="38" t="n"/>
      <c r="D16" s="38" t="n"/>
      <c r="E16" s="39" t="n"/>
    </row>
    <row r="17" ht="42" customHeight="1">
      <c r="A17" s="36" t="inlineStr">
        <is>
          <t>STEP 4 — Make 1040-ES Payments:</t>
        </is>
      </c>
      <c r="B17" s="37" t="inlineStr">
        <is>
          <t>Use the due dates above to submit quarterly estimated tax payments to the IRS via EFTPS (eftps.gov) or by mailing Form 1040-ES. Underpayment penalties may apply if you pay less than 90% of current-year tax or 100% of prior-year tax.</t>
        </is>
      </c>
      <c r="C17" s="38" t="n"/>
      <c r="D17" s="38" t="n"/>
      <c r="E17" s="39" t="n"/>
    </row>
    <row r="18" ht="42" customHeight="1">
      <c r="A18" s="34" t="inlineStr">
        <is>
          <t>DEDUCTIONS NOTE:</t>
        </is>
      </c>
      <c r="B18" s="35" t="inlineStr">
        <is>
          <t>Deductible expenses may include home office, business mileage (67 cents/mile in 2026), health insurance premiums, professional subscriptions, and equipment. Consult a CPA or IRS Publication 535 for your specific situation.</t>
        </is>
      </c>
      <c r="C18" s="38" t="n"/>
      <c r="D18" s="38" t="n"/>
      <c r="E18" s="39" t="n"/>
    </row>
    <row r="19" ht="42" customHeight="1">
      <c r="A19" s="36" t="inlineStr">
        <is>
          <t>SE TAX DETAIL:</t>
        </is>
      </c>
      <c r="B19" s="37" t="inlineStr">
        <is>
          <t>Self-employment tax is 15.3% of net self-employment earnings (12.4% Social Security + 2.9% Medicare). You may deduct 50% of the SE tax paid when calculating adjusted gross income on Form 1040, Schedule 1.</t>
        </is>
      </c>
      <c r="C19" s="38" t="n"/>
      <c r="D19" s="38" t="n"/>
      <c r="E19" s="39" t="n"/>
    </row>
    <row r="20" ht="42" customHeight="1">
      <c r="A20" s="34" t="inlineStr">
        <is>
          <t>DISCLAIMER:</t>
        </is>
      </c>
      <c r="B20" s="35" t="inlineStr">
        <is>
          <t>This workbook is for estimation purposes only and does not constitute legal or tax advice. Always consult a licensed tax professional (CPA or Enrolled Agent) for official tax planning.</t>
        </is>
      </c>
      <c r="C20" s="38" t="n"/>
      <c r="D20" s="38" t="n"/>
      <c r="E20" s="39" t="n"/>
    </row>
  </sheetData>
  <mergeCells count="9">
    <mergeCell ref="A1:E1"/>
    <mergeCell ref="A13:E13"/>
    <mergeCell ref="B14:E14"/>
    <mergeCell ref="B15:E15"/>
    <mergeCell ref="B16:E16"/>
    <mergeCell ref="B17:E17"/>
    <mergeCell ref="B18:E18"/>
    <mergeCell ref="B19:E19"/>
    <mergeCell ref="B20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2026-06-19T06:15:09Z</dcterms:created>
  <dcterms:modified xmlns:dcterms="http://purl.org/dc/terms/" xmlns:xsi="http://www.w3.org/2001/XMLSchema-instance" xsi:type="dcterms:W3CDTF">2026-06-19T06:15:09Z</dcterms:modified>
</cp:coreProperties>
</file>