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Expenses" sheetId="1" state="visible" r:id="rId1"/>
    <sheet xmlns:r="http://schemas.openxmlformats.org/officeDocument/2006/relationships" name="Deduction 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'Medical Expenses'!$A$2:$Q$11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1"/>
    </font>
    <font>
      <b val="1"/>
      <sz val="11"/>
    </font>
    <font>
      <b val="1"/>
      <color rgb="0016A34A"/>
    </font>
    <font>
      <b val="1"/>
      <color rgb="00DC2626"/>
    </font>
    <font>
      <i val="1"/>
      <color rgb="00DC2626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DCFCE7"/>
      </patternFill>
    </fill>
    <fill>
      <patternFill patternType="solid">
        <fgColor rgb="00FFFFFF"/>
      </patternFill>
    </fill>
    <fill>
      <patternFill patternType="solid">
        <fgColor rgb="00D80621"/>
      </patternFill>
    </fill>
    <fill>
      <patternFill patternType="solid">
        <fgColor rgb="00FEE2E2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 wrapText="1"/>
    </xf>
    <xf numFmtId="0" fontId="2" fillId="7" borderId="0" pivotButton="0" quotePrefix="0" xfId="0"/>
    <xf numFmtId="0" fontId="3" fillId="3" borderId="1" pivotButton="0" quotePrefix="0" xfId="0"/>
    <xf numFmtId="165" fontId="0" fillId="3" borderId="1" pivotButton="0" quotePrefix="0" xfId="0"/>
    <xf numFmtId="0" fontId="3" fillId="0" borderId="1" pivotButton="0" quotePrefix="0" xfId="0"/>
    <xf numFmtId="165" fontId="0" fillId="0" borderId="1" pivotButton="0" quotePrefix="0" xfId="0"/>
    <xf numFmtId="165" fontId="4" fillId="5" borderId="1" pivotButton="0" quotePrefix="0" xfId="0"/>
    <xf numFmtId="1" fontId="0" fillId="0" borderId="1" pivotButton="0" quotePrefix="0" xfId="0"/>
    <xf numFmtId="1" fontId="5" fillId="3" borderId="1" pivotButton="0" quotePrefix="0" xfId="0"/>
    <xf numFmtId="166" fontId="0" fillId="0" borderId="1" pivotButton="0" quotePrefix="0" xfId="0"/>
    <xf numFmtId="165" fontId="0" fillId="4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pivotButton="0" quotePrefix="0" xfId="0"/>
    <xf numFmtId="0" fontId="5" fillId="8" borderId="1" pivotButton="0" quotePrefix="0" xfId="0"/>
    <xf numFmtId="164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5" fontId="0" fillId="3" borderId="1" pivotButton="0" quotePrefix="0" xfId="0"/>
    <xf numFmtId="165" fontId="0" fillId="0" borderId="1" pivotButton="0" quotePrefix="0" xfId="0"/>
    <xf numFmtId="165" fontId="4" fillId="5" borderId="1" pivotButton="0" quotePrefix="0" xfId="0"/>
    <xf numFmtId="166" fontId="0" fillId="0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3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Out-of-Pocket by Expense Category</a:t>
            </a:r>
          </a:p>
        </rich>
      </tx>
    </title>
    <plotArea>
      <pieChart>
        <varyColors val="1"/>
        <ser>
          <idx val="0"/>
          <order val="0"/>
          <tx>
            <strRef>
              <f>'Deduction Summary'!B23</f>
            </strRef>
          </tx>
          <spPr>
            <a:ln xmlns:a="http://schemas.openxmlformats.org/drawingml/2006/main">
              <a:prstDash val="solid"/>
            </a:ln>
          </spPr>
          <cat>
            <numRef>
              <f>'Deduction Summary'!$A$24:$A$31</f>
            </numRef>
          </cat>
          <val>
            <numRef>
              <f>'Deduction Summary'!$B$24:$B$31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vs. Reimbursements vs. Net vs. Potentially Deductible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'Deduction Summary'!$A$4:$A$7</f>
            </numRef>
          </cat>
          <val>
            <numRef>
              <f>'Deduction Summary'!$B$4:$B$7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8" customWidth="1" min="3" max="3"/>
    <col width="12" customWidth="1" min="4" max="4"/>
    <col width="30" customWidth="1" min="5" max="5"/>
    <col width="17" customWidth="1" min="6" max="6"/>
    <col width="12" customWidth="1" min="7" max="7"/>
    <col width="7" customWidth="1" min="8" max="8"/>
    <col width="14" customWidth="1" min="9" max="9"/>
    <col width="13" customWidth="1" min="10" max="10"/>
    <col width="15" customWidth="1" min="11" max="11"/>
    <col width="17" customWidth="1" min="12" max="12"/>
    <col width="15" customWidth="1" min="13" max="13"/>
    <col width="20" customWidth="1" min="14" max="14"/>
    <col width="16" customWidth="1" min="15" max="15"/>
    <col width="12" customWidth="1" min="16" max="16"/>
    <col width="40" customWidth="1" min="17" max="17"/>
  </cols>
  <sheetData>
    <row r="1" ht="26" customHeight="1">
      <c r="A1" s="1" t="inlineStr">
        <is>
          <t>Medical Expense Deduction Worksheet — Tax Year 2026 (Estimation &amp; Recordkeeping Only)</t>
        </is>
      </c>
    </row>
    <row r="2" ht="34" customHeight="1">
      <c r="A2" s="2" t="inlineStr">
        <is>
          <t>Expense ID</t>
        </is>
      </c>
      <c r="B2" s="2" t="inlineStr">
        <is>
          <t>Expense Date</t>
        </is>
      </c>
      <c r="C2" s="2" t="inlineStr">
        <is>
          <t>Patient Name</t>
        </is>
      </c>
      <c r="D2" s="2" t="inlineStr">
        <is>
          <t>Relationship</t>
        </is>
      </c>
      <c r="E2" s="2" t="inlineStr">
        <is>
          <t>Provider / Vendor</t>
        </is>
      </c>
      <c r="F2" s="2" t="inlineStr">
        <is>
          <t>Expense Category</t>
        </is>
      </c>
      <c r="G2" s="2" t="inlineStr">
        <is>
          <t>City</t>
        </is>
      </c>
      <c r="H2" s="2" t="inlineStr">
        <is>
          <t>State</t>
        </is>
      </c>
      <c r="I2" s="2" t="inlineStr">
        <is>
          <t>Payment Method</t>
        </is>
      </c>
      <c r="J2" s="2" t="inlineStr">
        <is>
          <t>Amount Paid</t>
        </is>
      </c>
      <c r="K2" s="2" t="inlineStr">
        <is>
          <t>Insurance Reimbursement</t>
        </is>
      </c>
      <c r="L2" s="2" t="inlineStr">
        <is>
          <t>Employer/FSA/HSA Reimbursement</t>
        </is>
      </c>
      <c r="M2" s="2" t="inlineStr">
        <is>
          <t>Net Out-of-Pocket</t>
        </is>
      </c>
      <c r="N2" s="2" t="inlineStr">
        <is>
          <t>Deductibility Status</t>
        </is>
      </c>
      <c r="O2" s="2" t="inlineStr">
        <is>
          <t>Potentially Deductible Amount</t>
        </is>
      </c>
      <c r="P2" s="2" t="inlineStr">
        <is>
          <t>Receipt Available?</t>
        </is>
      </c>
      <c r="Q2" s="2" t="inlineStr">
        <is>
          <t>Notes</t>
        </is>
      </c>
    </row>
    <row r="3">
      <c r="A3" s="3" t="inlineStr">
        <is>
          <t>EXP-001</t>
        </is>
      </c>
      <c r="B3" s="32" t="n">
        <v>46037</v>
      </c>
      <c r="C3" s="5" t="inlineStr">
        <is>
          <t>Michael Johnson</t>
        </is>
      </c>
      <c r="D3" s="6" t="inlineStr">
        <is>
          <t>Self</t>
        </is>
      </c>
      <c r="E3" s="5" t="inlineStr">
        <is>
          <t>St. David's Medical Center</t>
        </is>
      </c>
      <c r="F3" s="6" t="inlineStr">
        <is>
          <t>Hospital</t>
        </is>
      </c>
      <c r="G3" s="5" t="inlineStr">
        <is>
          <t>Austin</t>
        </is>
      </c>
      <c r="H3" s="6" t="inlineStr">
        <is>
          <t>TX</t>
        </is>
      </c>
      <c r="I3" s="6" t="inlineStr">
        <is>
          <t>Credit Card</t>
        </is>
      </c>
      <c r="J3" s="33" t="n">
        <v>2850</v>
      </c>
      <c r="K3" s="33" t="n">
        <v>1850</v>
      </c>
      <c r="L3" s="33" t="n">
        <v>0</v>
      </c>
      <c r="M3" s="34">
        <f>J3-K3-L3</f>
        <v/>
      </c>
      <c r="N3" s="6" t="inlineStr">
        <is>
          <t>Potentially Deductible</t>
        </is>
      </c>
      <c r="O3" s="35">
        <f>IF(AND(M3&gt;0,N3="Potentially Deductible",P3="Yes"),M3,0)</f>
        <v/>
      </c>
      <c r="P3" s="6" t="inlineStr">
        <is>
          <t>Yes</t>
        </is>
      </c>
      <c r="Q3" s="5" t="inlineStr">
        <is>
          <t>ER visit; itemized bill retained</t>
        </is>
      </c>
    </row>
    <row r="4">
      <c r="A4" s="10" t="inlineStr">
        <is>
          <t>EXP-002</t>
        </is>
      </c>
      <c r="B4" s="32" t="n">
        <v>46056</v>
      </c>
      <c r="C4" s="5" t="inlineStr">
        <is>
          <t>Jennifer Smith</t>
        </is>
      </c>
      <c r="D4" s="6" t="inlineStr">
        <is>
          <t>Self</t>
        </is>
      </c>
      <c r="E4" s="5" t="inlineStr">
        <is>
          <t>CVS Pharmacy</t>
        </is>
      </c>
      <c r="F4" s="6" t="inlineStr">
        <is>
          <t>Prescription</t>
        </is>
      </c>
      <c r="G4" s="5" t="inlineStr">
        <is>
          <t>Denver</t>
        </is>
      </c>
      <c r="H4" s="6" t="inlineStr">
        <is>
          <t>CO</t>
        </is>
      </c>
      <c r="I4" s="6" t="inlineStr">
        <is>
          <t>Debit Card</t>
        </is>
      </c>
      <c r="J4" s="33" t="n">
        <v>145.75</v>
      </c>
      <c r="K4" s="33" t="n">
        <v>45.75</v>
      </c>
      <c r="L4" s="33" t="n">
        <v>0</v>
      </c>
      <c r="M4" s="36">
        <f>J4-K4-L4</f>
        <v/>
      </c>
      <c r="N4" s="6" t="inlineStr">
        <is>
          <t>Potentially Deductible</t>
        </is>
      </c>
      <c r="O4" s="35">
        <f>IF(AND(M4&gt;0,N4="Potentially Deductible",P4="Yes"),M4,0)</f>
        <v/>
      </c>
      <c r="P4" s="6" t="inlineStr">
        <is>
          <t>Yes</t>
        </is>
      </c>
      <c r="Q4" s="5" t="inlineStr">
        <is>
          <t>Monthly prescription refill</t>
        </is>
      </c>
    </row>
    <row r="5">
      <c r="A5" s="3" t="inlineStr">
        <is>
          <t>EXP-003</t>
        </is>
      </c>
      <c r="B5" s="32" t="n">
        <v>46091</v>
      </c>
      <c r="C5" s="5" t="inlineStr">
        <is>
          <t>James Williams</t>
        </is>
      </c>
      <c r="D5" s="6" t="inlineStr">
        <is>
          <t>Self</t>
        </is>
      </c>
      <c r="E5" s="5" t="inlineStr">
        <is>
          <t>Columbus Family Dental</t>
        </is>
      </c>
      <c r="F5" s="6" t="inlineStr">
        <is>
          <t>Dental</t>
        </is>
      </c>
      <c r="G5" s="5" t="inlineStr">
        <is>
          <t>Columbus</t>
        </is>
      </c>
      <c r="H5" s="6" t="inlineStr">
        <is>
          <t>OH</t>
        </is>
      </c>
      <c r="I5" s="6" t="inlineStr">
        <is>
          <t>Check</t>
        </is>
      </c>
      <c r="J5" s="33" t="n">
        <v>620</v>
      </c>
      <c r="K5" s="33" t="n">
        <v>220</v>
      </c>
      <c r="L5" s="33" t="n">
        <v>0</v>
      </c>
      <c r="M5" s="34">
        <f>J5-K5-L5</f>
        <v/>
      </c>
      <c r="N5" s="6" t="inlineStr">
        <is>
          <t>Potentially Deductible</t>
        </is>
      </c>
      <c r="O5" s="35">
        <f>IF(AND(M5&gt;0,N5="Potentially Deductible",P5="Yes"),M5,0)</f>
        <v/>
      </c>
      <c r="P5" s="6" t="inlineStr">
        <is>
          <t>Yes</t>
        </is>
      </c>
      <c r="Q5" s="5" t="inlineStr">
        <is>
          <t>Root canal and crown prep</t>
        </is>
      </c>
    </row>
    <row r="6">
      <c r="A6" s="10" t="inlineStr">
        <is>
          <t>EXP-004</t>
        </is>
      </c>
      <c r="B6" s="32" t="n">
        <v>46103</v>
      </c>
      <c r="C6" s="5" t="inlineStr">
        <is>
          <t>Emily Brown</t>
        </is>
      </c>
      <c r="D6" s="6" t="inlineStr">
        <is>
          <t>Spouse</t>
        </is>
      </c>
      <c r="E6" s="5" t="inlineStr">
        <is>
          <t>LensCrafters</t>
        </is>
      </c>
      <c r="F6" s="6" t="inlineStr">
        <is>
          <t>Vision</t>
        </is>
      </c>
      <c r="G6" s="5" t="inlineStr">
        <is>
          <t>Phoenix</t>
        </is>
      </c>
      <c r="H6" s="6" t="inlineStr">
        <is>
          <t>AZ</t>
        </is>
      </c>
      <c r="I6" s="6" t="inlineStr">
        <is>
          <t>Credit Card</t>
        </is>
      </c>
      <c r="J6" s="33" t="n">
        <v>385</v>
      </c>
      <c r="K6" s="33" t="n">
        <v>0</v>
      </c>
      <c r="L6" s="33" t="n">
        <v>150</v>
      </c>
      <c r="M6" s="36">
        <f>J6-K6-L6</f>
        <v/>
      </c>
      <c r="N6" s="6" t="inlineStr">
        <is>
          <t>Potentially Deductible</t>
        </is>
      </c>
      <c r="O6" s="35">
        <f>IF(AND(M6&gt;0,N6="Potentially Deductible",P6="Yes"),M6,0)</f>
        <v/>
      </c>
      <c r="P6" s="6" t="inlineStr">
        <is>
          <t>No</t>
        </is>
      </c>
      <c r="Q6" s="5" t="inlineStr">
        <is>
          <t>Prescription eyeglasses; receipt pending</t>
        </is>
      </c>
    </row>
    <row r="7">
      <c r="A7" s="3" t="inlineStr">
        <is>
          <t>EXP-005</t>
        </is>
      </c>
      <c r="B7" s="32" t="n">
        <v>46130</v>
      </c>
      <c r="C7" s="5" t="inlineStr">
        <is>
          <t>David Davis</t>
        </is>
      </c>
      <c r="D7" s="6" t="inlineStr">
        <is>
          <t>Self</t>
        </is>
      </c>
      <c r="E7" s="5" t="inlineStr">
        <is>
          <t>Peach State Physical Therapy</t>
        </is>
      </c>
      <c r="F7" s="6" t="inlineStr">
        <is>
          <t>Therapy</t>
        </is>
      </c>
      <c r="G7" s="5" t="inlineStr">
        <is>
          <t>Atlanta</t>
        </is>
      </c>
      <c r="H7" s="6" t="inlineStr">
        <is>
          <t>GA</t>
        </is>
      </c>
      <c r="I7" s="6" t="inlineStr">
        <is>
          <t>HSA Card</t>
        </is>
      </c>
      <c r="J7" s="33" t="n">
        <v>540</v>
      </c>
      <c r="K7" s="33" t="n">
        <v>0</v>
      </c>
      <c r="L7" s="33" t="n">
        <v>540</v>
      </c>
      <c r="M7" s="34">
        <f>J7-K7-L7</f>
        <v/>
      </c>
      <c r="N7" s="6" t="inlineStr">
        <is>
          <t>Nondeductible</t>
        </is>
      </c>
      <c r="O7" s="35">
        <f>IF(AND(M7&gt;0,N7="Potentially Deductible",P7="Yes"),M7,0)</f>
        <v/>
      </c>
      <c r="P7" s="6" t="inlineStr">
        <is>
          <t>Yes</t>
        </is>
      </c>
      <c r="Q7" s="5" t="inlineStr">
        <is>
          <t>Paid with HSA funds — not deductible</t>
        </is>
      </c>
    </row>
    <row r="8">
      <c r="A8" s="10" t="inlineStr">
        <is>
          <t>EXP-006</t>
        </is>
      </c>
      <c r="B8" s="32" t="n">
        <v>46147</v>
      </c>
      <c r="C8" s="5" t="inlineStr">
        <is>
          <t>Sarah Miller</t>
        </is>
      </c>
      <c r="D8" s="6" t="inlineStr">
        <is>
          <t>Self</t>
        </is>
      </c>
      <c r="E8" s="5" t="inlineStr">
        <is>
          <t>Premera Blue Cross</t>
        </is>
      </c>
      <c r="F8" s="6" t="inlineStr">
        <is>
          <t>Insurance Premium</t>
        </is>
      </c>
      <c r="G8" s="5" t="inlineStr">
        <is>
          <t>Seattle</t>
        </is>
      </c>
      <c r="H8" s="6" t="inlineStr">
        <is>
          <t>WA</t>
        </is>
      </c>
      <c r="I8" s="6" t="inlineStr">
        <is>
          <t>Bank Transfer</t>
        </is>
      </c>
      <c r="J8" s="33" t="n">
        <v>1210</v>
      </c>
      <c r="K8" s="33" t="n">
        <v>0</v>
      </c>
      <c r="L8" s="33" t="n">
        <v>0</v>
      </c>
      <c r="M8" s="36">
        <f>J8-K8-L8</f>
        <v/>
      </c>
      <c r="N8" s="6" t="inlineStr">
        <is>
          <t>Potentially Deductible</t>
        </is>
      </c>
      <c r="O8" s="35">
        <f>IF(AND(M8&gt;0,N8="Potentially Deductible",P8="Yes"),M8,0)</f>
        <v/>
      </c>
      <c r="P8" s="6" t="inlineStr">
        <is>
          <t>Yes</t>
        </is>
      </c>
      <c r="Q8" s="5" t="inlineStr">
        <is>
          <t>After-tax marketplace premiums</t>
        </is>
      </c>
    </row>
    <row r="9">
      <c r="A9" s="3" t="inlineStr">
        <is>
          <t>EXP-007</t>
        </is>
      </c>
      <c r="B9" s="32" t="n">
        <v>46174</v>
      </c>
      <c r="C9" s="5" t="inlineStr">
        <is>
          <t>Robert Wilson</t>
        </is>
      </c>
      <c r="D9" s="6" t="inlineStr">
        <is>
          <t>Self</t>
        </is>
      </c>
      <c r="E9" s="5" t="inlineStr">
        <is>
          <t>Mileage — Vanderbilt Clinic Trips</t>
        </is>
      </c>
      <c r="F9" s="6" t="inlineStr">
        <is>
          <t>Transportation</t>
        </is>
      </c>
      <c r="G9" s="5" t="inlineStr">
        <is>
          <t>Nashville</t>
        </is>
      </c>
      <c r="H9" s="6" t="inlineStr">
        <is>
          <t>TN</t>
        </is>
      </c>
      <c r="I9" s="6" t="inlineStr">
        <is>
          <t>Mileage Log</t>
        </is>
      </c>
      <c r="J9" s="33" t="n">
        <v>67.5</v>
      </c>
      <c r="K9" s="33" t="n">
        <v>0</v>
      </c>
      <c r="L9" s="33" t="n">
        <v>0</v>
      </c>
      <c r="M9" s="34">
        <f>J9-K9-L9</f>
        <v/>
      </c>
      <c r="N9" s="6" t="inlineStr">
        <is>
          <t>Review</t>
        </is>
      </c>
      <c r="O9" s="35">
        <f>IF(AND(M9&gt;0,N9="Potentially Deductible",P9="Yes"),M9,0)</f>
        <v/>
      </c>
      <c r="P9" s="6" t="inlineStr">
        <is>
          <t>Yes</t>
        </is>
      </c>
      <c r="Q9" s="5" t="inlineStr">
        <is>
          <t>Verify current IRS medical mileage rate</t>
        </is>
      </c>
    </row>
    <row r="10">
      <c r="A10" s="10" t="inlineStr">
        <is>
          <t>EXP-008</t>
        </is>
      </c>
      <c r="B10" s="32" t="n">
        <v>46201</v>
      </c>
      <c r="C10" s="5" t="inlineStr">
        <is>
          <t>Ashley Moore</t>
        </is>
      </c>
      <c r="D10" s="6" t="inlineStr">
        <is>
          <t>Child</t>
        </is>
      </c>
      <c r="E10" s="5" t="inlineStr">
        <is>
          <t>Quest Diagnostics</t>
        </is>
      </c>
      <c r="F10" s="6" t="inlineStr">
        <is>
          <t>Laboratory</t>
        </is>
      </c>
      <c r="G10" s="5" t="inlineStr">
        <is>
          <t>Charlotte</t>
        </is>
      </c>
      <c r="H10" s="6" t="inlineStr">
        <is>
          <t>NC</t>
        </is>
      </c>
      <c r="I10" s="6" t="inlineStr">
        <is>
          <t>Credit Card</t>
        </is>
      </c>
      <c r="J10" s="33" t="n">
        <v>210.4</v>
      </c>
      <c r="K10" s="33" t="n">
        <v>110.4</v>
      </c>
      <c r="L10" s="33" t="n">
        <v>0</v>
      </c>
      <c r="M10" s="36">
        <f>J10-K10-L10</f>
        <v/>
      </c>
      <c r="N10" s="6" t="inlineStr">
        <is>
          <t>Potentially Deductible</t>
        </is>
      </c>
      <c r="O10" s="35">
        <f>IF(AND(M10&gt;0,N10="Potentially Deductible",P10="Yes"),M10,0)</f>
        <v/>
      </c>
      <c r="P10" s="6" t="inlineStr">
        <is>
          <t>Yes</t>
        </is>
      </c>
      <c r="Q10" s="5" t="inlineStr">
        <is>
          <t>Annual bloodwork panel</t>
        </is>
      </c>
    </row>
    <row r="11">
      <c r="A11" s="3" t="inlineStr">
        <is>
          <t>EXP-009</t>
        </is>
      </c>
      <c r="B11" s="32" t="n">
        <v>46228</v>
      </c>
      <c r="C11" s="5" t="inlineStr">
        <is>
          <t>Christopher Taylor</t>
        </is>
      </c>
      <c r="D11" s="6" t="inlineStr">
        <is>
          <t>Self</t>
        </is>
      </c>
      <c r="E11" s="5" t="inlineStr">
        <is>
          <t>Austin Dermatology Associates</t>
        </is>
      </c>
      <c r="F11" s="6" t="inlineStr">
        <is>
          <t>Doctor</t>
        </is>
      </c>
      <c r="G11" s="5" t="inlineStr">
        <is>
          <t>Austin</t>
        </is>
      </c>
      <c r="H11" s="6" t="inlineStr">
        <is>
          <t>TX</t>
        </is>
      </c>
      <c r="I11" s="6" t="inlineStr">
        <is>
          <t>Debit Card</t>
        </is>
      </c>
      <c r="J11" s="33" t="n">
        <v>265</v>
      </c>
      <c r="K11" s="33" t="n">
        <v>85</v>
      </c>
      <c r="L11" s="33" t="n">
        <v>0</v>
      </c>
      <c r="M11" s="34">
        <f>J11-K11-L11</f>
        <v/>
      </c>
      <c r="N11" s="6" t="inlineStr">
        <is>
          <t>Potentially Deductible</t>
        </is>
      </c>
      <c r="O11" s="35">
        <f>IF(AND(M11&gt;0,N11="Potentially Deductible",P11="Yes"),M11,0)</f>
        <v/>
      </c>
      <c r="P11" s="6" t="inlineStr">
        <is>
          <t>Yes</t>
        </is>
      </c>
      <c r="Q11" s="5" t="inlineStr">
        <is>
          <t>Specialist office visit copay + balance</t>
        </is>
      </c>
    </row>
  </sheetData>
  <autoFilter ref="A2:Q11"/>
  <mergeCells count="1">
    <mergeCell ref="A1:Q1"/>
  </mergeCells>
  <conditionalFormatting sqref="P3:P50">
    <cfRule type="expression" priority="1" dxfId="0" stopIfTrue="1">
      <formula>P3="No"</formula>
    </cfRule>
  </conditionalFormatting>
  <conditionalFormatting sqref="N3:N50">
    <cfRule type="expression" priority="2" dxfId="1" stopIfTrue="1">
      <formula>N3="Review"</formula>
    </cfRule>
    <cfRule type="expression" priority="3" dxfId="2" stopIfTrue="1">
      <formula>N3="Nondeductible"</formula>
    </cfRule>
  </conditionalFormatting>
  <dataValidations count="4">
    <dataValidation sqref="D3:D50" showErrorMessage="1" showInputMessage="1" allowBlank="1" type="list">
      <formula1>"Self,Spouse,Child,Dependent"</formula1>
    </dataValidation>
    <dataValidation sqref="F3:F50" showErrorMessage="1" showInputMessage="1" allowBlank="1" type="list">
      <formula1>"Doctor,Hospital,Dental,Vision,Prescription,Insurance Premium,Transportation,Therapy,Laboratory,Other"</formula1>
    </dataValidation>
    <dataValidation sqref="N3:N50" showErrorMessage="1" showInputMessage="1" allowBlank="1" type="list">
      <formula1>"Potentially Deductible,Nondeductible,Review"</formula1>
    </dataValidation>
    <dataValidation sqref="P3:P50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  <col width="14" customWidth="1" min="4" max="4"/>
  </cols>
  <sheetData>
    <row r="1" ht="26" customHeight="1">
      <c r="A1" s="1" t="inlineStr">
        <is>
          <t>Deduction Summary — Tax Year 2026 Schedule A Planning (Estimate Only)</t>
        </is>
      </c>
    </row>
    <row r="2"/>
    <row r="3">
      <c r="A3" s="12" t="inlineStr">
        <is>
          <t>Expense Totals</t>
        </is>
      </c>
    </row>
    <row r="4">
      <c r="A4" s="13" t="inlineStr">
        <is>
          <t>Total expenses paid</t>
        </is>
      </c>
      <c r="B4" s="37">
        <f>SUM('Medical Expenses'!J3:J11)</f>
        <v/>
      </c>
    </row>
    <row r="5">
      <c r="A5" s="15" t="inlineStr">
        <is>
          <t>Total reimbursements</t>
        </is>
      </c>
      <c r="B5" s="38">
        <f>SUM('Medical Expenses'!K3:L11)</f>
        <v/>
      </c>
    </row>
    <row r="6">
      <c r="A6" s="13" t="inlineStr">
        <is>
          <t>Total net out-of-pocket expenses</t>
        </is>
      </c>
      <c r="B6" s="37">
        <f>SUM('Medical Expenses'!M3:M11)</f>
        <v/>
      </c>
    </row>
    <row r="7">
      <c r="A7" s="15" t="inlineStr">
        <is>
          <t>Potentially deductible expenses</t>
        </is>
      </c>
      <c r="B7" s="39">
        <f>SUM('Medical Expenses'!O3:O11)</f>
        <v/>
      </c>
    </row>
    <row r="8">
      <c r="A8" s="13" t="inlineStr">
        <is>
          <t>Average expense amount</t>
        </is>
      </c>
      <c r="B8" s="37">
        <f>AVERAGE('Medical Expenses'!J3:J11)</f>
        <v/>
      </c>
    </row>
    <row r="9">
      <c r="A9" s="15" t="inlineStr">
        <is>
          <t>Number of expense records</t>
        </is>
      </c>
      <c r="B9" s="18">
        <f>COUNTIF('Medical Expenses'!A3:A11,"&lt;&gt;")</f>
        <v/>
      </c>
    </row>
    <row r="10">
      <c r="A10" s="13" t="inlineStr">
        <is>
          <t>Missing receipts</t>
        </is>
      </c>
      <c r="B10" s="19">
        <f>COUNTIF('Medical Expenses'!P3:P11,"No")</f>
        <v/>
      </c>
    </row>
    <row r="11">
      <c r="A11" s="15" t="inlineStr">
        <is>
          <t>Potentially deductible percentage</t>
        </is>
      </c>
      <c r="B11" s="40">
        <f>IF(B4=0,0,B7/B4)</f>
        <v/>
      </c>
    </row>
    <row r="12"/>
    <row r="13">
      <c r="A13" s="12" t="inlineStr">
        <is>
          <t>AGI and 7.5% Floor (Schedule A Estimate)</t>
        </is>
      </c>
    </row>
    <row r="14">
      <c r="A14" s="15" t="inlineStr">
        <is>
          <t>Estimated adjusted gross income (AGI)</t>
        </is>
      </c>
      <c r="B14" s="41" t="n">
        <v>92000</v>
      </c>
    </row>
    <row r="15">
      <c r="A15" s="15" t="inlineStr">
        <is>
          <t>Medical expense floor (7.5% of AGI)</t>
        </is>
      </c>
      <c r="B15" s="38">
        <f>B14*0.075</f>
        <v/>
      </c>
    </row>
    <row r="16">
      <c r="A16" s="13" t="inlineStr">
        <is>
          <t>Excess over 7.5% floor</t>
        </is>
      </c>
      <c r="B16" s="39">
        <f>MAX(0,B7-B15)</f>
        <v/>
      </c>
    </row>
    <row r="17">
      <c r="A17" s="15" t="inlineStr">
        <is>
          <t>Estimated itemized medical deduction</t>
        </is>
      </c>
      <c r="B17" s="39">
        <f>B16</f>
        <v/>
      </c>
    </row>
    <row r="18"/>
    <row r="19">
      <c r="A19" s="22" t="inlineStr">
        <is>
          <t>Note: This is an estimate for Schedule A planning only. Eligibility, reimbursement rules, insurance premiums, transportation/mileage rates, and other limitations must be verified using current IRS instructions (Publication 502) or a qualified tax professional.</t>
        </is>
      </c>
    </row>
    <row r="20"/>
    <row r="21"/>
    <row r="22">
      <c r="A22" s="12" t="inlineStr">
        <is>
          <t>Net Out-of-Pocket by Category (for chart)</t>
        </is>
      </c>
    </row>
    <row r="23">
      <c r="A23" s="23" t="inlineStr">
        <is>
          <t>Category</t>
        </is>
      </c>
      <c r="B23" s="23" t="inlineStr">
        <is>
          <t>Net Out-of-Pocket</t>
        </is>
      </c>
    </row>
    <row r="24">
      <c r="A24" s="24" t="inlineStr">
        <is>
          <t>Hospital</t>
        </is>
      </c>
      <c r="B24" s="37">
        <f>SUMIF('Medical Expenses'!F3:F11,A24,'Medical Expenses'!M3:M11)</f>
        <v/>
      </c>
    </row>
    <row r="25">
      <c r="A25" s="25" t="inlineStr">
        <is>
          <t>Prescription</t>
        </is>
      </c>
      <c r="B25" s="38">
        <f>SUMIF('Medical Expenses'!F3:F11,A25,'Medical Expenses'!M3:M11)</f>
        <v/>
      </c>
    </row>
    <row r="26">
      <c r="A26" s="24" t="inlineStr">
        <is>
          <t>Dental</t>
        </is>
      </c>
      <c r="B26" s="37">
        <f>SUMIF('Medical Expenses'!F3:F11,A26,'Medical Expenses'!M3:M11)</f>
        <v/>
      </c>
    </row>
    <row r="27">
      <c r="A27" s="25" t="inlineStr">
        <is>
          <t>Vision</t>
        </is>
      </c>
      <c r="B27" s="38">
        <f>SUMIF('Medical Expenses'!F3:F11,A27,'Medical Expenses'!M3:M11)</f>
        <v/>
      </c>
    </row>
    <row r="28">
      <c r="A28" s="24" t="inlineStr">
        <is>
          <t>Insurance Premium</t>
        </is>
      </c>
      <c r="B28" s="37">
        <f>SUMIF('Medical Expenses'!F3:F11,A28,'Medical Expenses'!M3:M11)</f>
        <v/>
      </c>
    </row>
    <row r="29">
      <c r="A29" s="25" t="inlineStr">
        <is>
          <t>Transportation</t>
        </is>
      </c>
      <c r="B29" s="38">
        <f>SUMIF('Medical Expenses'!F3:F11,A29,'Medical Expenses'!M3:M11)</f>
        <v/>
      </c>
    </row>
    <row r="30">
      <c r="A30" s="24" t="inlineStr">
        <is>
          <t>Laboratory</t>
        </is>
      </c>
      <c r="B30" s="37">
        <f>SUMIF('Medical Expenses'!F3:F11,A30,'Medical Expenses'!M3:M11)</f>
        <v/>
      </c>
    </row>
    <row r="31">
      <c r="A31" s="25" t="inlineStr">
        <is>
          <t>Doctor</t>
        </is>
      </c>
      <c r="B31" s="38">
        <f>SUMIF('Medical Expenses'!F3:F11,A31,'Medical Expenses'!M3:M11)</f>
        <v/>
      </c>
    </row>
  </sheetData>
  <mergeCells count="5">
    <mergeCell ref="A1:D1"/>
    <mergeCell ref="A3:D3"/>
    <mergeCell ref="A13:D13"/>
    <mergeCell ref="A19:D20"/>
    <mergeCell ref="A22:B2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32" customWidth="1" min="1" max="1"/>
    <col width="95" customWidth="1" min="2" max="2"/>
  </cols>
  <sheetData>
    <row r="1" ht="26" customHeight="1">
      <c r="A1" s="1" t="inlineStr">
        <is>
          <t>Instructions — Medical Expense Deduction Worksheet (Tax Year 2026)</t>
        </is>
      </c>
    </row>
    <row r="2"/>
    <row r="3">
      <c r="A3" s="12" t="inlineStr">
        <is>
          <t>How to Use This Workbook</t>
        </is>
      </c>
    </row>
    <row r="4">
      <c r="A4" s="15" t="inlineStr">
        <is>
          <t>Sheet Overview</t>
        </is>
      </c>
      <c r="B4" s="26" t="n"/>
    </row>
    <row r="5" ht="34" customHeight="1">
      <c r="A5" s="27" t="inlineStr">
        <is>
          <t>Medical Expenses: enter every medical and dental expense paid during 2026. Deduction Summary: automatic totals, the 7.5% AGI floor estimate, and charts for tax planning.</t>
        </is>
      </c>
      <c r="B5" s="26" t="n"/>
    </row>
    <row r="6">
      <c r="A6" s="15" t="inlineStr">
        <is>
          <t>When to Record</t>
        </is>
      </c>
      <c r="B6" s="26" t="n"/>
    </row>
    <row r="7" ht="34" customHeight="1">
      <c r="A7" s="28" t="inlineStr">
        <is>
          <t>Enter expenses PAID during 2026, not merely billed. Payment date controls the tax year.</t>
        </is>
      </c>
      <c r="B7" s="26" t="n"/>
    </row>
    <row r="8">
      <c r="A8" s="15" t="inlineStr">
        <is>
          <t>Whose Expenses</t>
        </is>
      </c>
      <c r="B8" s="26" t="n"/>
    </row>
    <row r="9" ht="34" customHeight="1">
      <c r="A9" s="27" t="inlineStr">
        <is>
          <t>Track expenses for the taxpayer, spouse, and qualifying dependents using the Relationship column.</t>
        </is>
      </c>
      <c r="B9" s="26" t="n"/>
    </row>
    <row r="10">
      <c r="A10" s="15" t="inlineStr">
        <is>
          <t>Reimbursements</t>
        </is>
      </c>
      <c r="B10" s="26" t="n"/>
    </row>
    <row r="11" ht="34" customHeight="1">
      <c r="A11" s="28" t="inlineStr">
        <is>
          <t>Enter reimbursements from insurance, employers, FSAs, or HSAs separately in the two reimbursement columns. Expenses paid or reimbursed by an HSA/FSA are generally not deductible.</t>
        </is>
      </c>
      <c r="B11" s="26" t="n"/>
    </row>
    <row r="12">
      <c r="A12" s="15" t="inlineStr">
        <is>
          <t>Documentation</t>
        </is>
      </c>
      <c r="B12" s="26" t="n"/>
    </row>
    <row r="13" ht="34" customHeight="1">
      <c r="A13" s="27" t="inlineStr">
        <is>
          <t>Retain receipts, statements, prescriptions, mileage logs, and proof of payment. Mark Receipt Available? = No until the document is on file; missing receipts are flagged in red.</t>
        </is>
      </c>
      <c r="B13" s="26" t="n"/>
    </row>
    <row r="14">
      <c r="A14" s="15" t="inlineStr">
        <is>
          <t>Mileage &amp; Transportation</t>
        </is>
      </c>
      <c r="B14" s="26" t="n"/>
    </row>
    <row r="15" ht="34" customHeight="1">
      <c r="A15" s="28" t="inlineStr">
        <is>
          <t>Medical mileage and transportation may require separate IRS rate verification. Rows marked 'Review' must be checked against current IRS rules.</t>
        </is>
      </c>
      <c r="B15" s="26" t="n"/>
    </row>
    <row r="16">
      <c r="A16" s="15" t="inlineStr">
        <is>
          <t>IRS Compliance</t>
        </is>
      </c>
      <c r="B16" s="26" t="n"/>
    </row>
    <row r="17" ht="34" customHeight="1">
      <c r="A17" s="27" t="inlineStr">
        <is>
          <t>Only expenses allowed under current IRS rules (see Publication 502) should be included on a tax return.</t>
        </is>
      </c>
      <c r="B17" s="26" t="n"/>
    </row>
    <row r="18">
      <c r="A18" s="15" t="inlineStr">
        <is>
          <t>Disclaimer</t>
        </is>
      </c>
      <c r="B18" s="26" t="n"/>
    </row>
    <row r="19" ht="34" customHeight="1">
      <c r="A19" s="28" t="inlineStr">
        <is>
          <t>This workbook does not prepare Form 1040 or Schedule A and is not tax advice. It is for estimation and recordkeeping only. Consult current IRS guidance or a qualified tax professional before filing.</t>
        </is>
      </c>
      <c r="B19" s="26" t="n"/>
    </row>
    <row r="20"/>
    <row r="21">
      <c r="A21" s="12" t="inlineStr">
        <is>
          <t>Color Legend</t>
        </is>
      </c>
    </row>
    <row r="22">
      <c r="A22" s="29" t="inlineStr">
        <is>
          <t>Pale yellow cells</t>
        </is>
      </c>
      <c r="B22" s="28" t="inlineStr">
        <is>
          <t>Editable input fields</t>
        </is>
      </c>
    </row>
    <row r="23">
      <c r="A23" s="30" t="inlineStr">
        <is>
          <t>Green cells / text</t>
        </is>
      </c>
      <c r="B23" s="28" t="inlineStr">
        <is>
          <t>Favorable or potentially deductible amounts</t>
        </is>
      </c>
    </row>
    <row r="24">
      <c r="A24" s="31" t="inlineStr">
        <is>
          <t>Red cells / text</t>
        </is>
      </c>
      <c r="B24" s="28" t="inlineStr">
        <is>
          <t>Missing receipts, nondeductible items, or cautions</t>
        </is>
      </c>
    </row>
  </sheetData>
  <mergeCells count="19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1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2026-08-01T17:05:28Z</dcterms:created>
  <dcterms:modified xmlns:dcterms="http://purl.org/dc/terms/" xmlns:xsi="http://www.w3.org/2001/XMLSchema-instance" xsi:type="dcterms:W3CDTF">2026-08-01T17:05:28Z</dcterms:modified>
</cp:coreProperties>
</file>