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duction Input" sheetId="1" state="visible" r:id="rId1"/>
    <sheet xmlns:r="http://schemas.openxmlformats.org/officeDocument/2006/relationships" name="Comparison Dashboard" sheetId="2" state="visible" r:id="rId2"/>
    <sheet xmlns:r="http://schemas.openxmlformats.org/officeDocument/2006/relationships" name="Instructions &amp; Disclosures" sheetId="3" state="visible" r:id="rId3"/>
  </sheets>
  <definedNames/>
  <calcPr calcId="124519" fullCalcOnLoad="1"/>
</workbook>
</file>

<file path=xl/styles.xml><?xml version="1.0" encoding="utf-8"?>
<styleSheet xmlns="http://schemas.openxmlformats.org/spreadsheetml/2006/main">
  <numFmts count="3">
    <numFmt numFmtId="164" formatCode="MM/DD/YYYY"/>
    <numFmt numFmtId="165" formatCode="&quot;$&quot;#,##0.00"/>
    <numFmt numFmtId="166" formatCode="0.0%"/>
  </numFmts>
  <fonts count="6">
    <font>
      <name val="Calibri"/>
      <family val="2"/>
      <color theme="1"/>
      <sz val="11"/>
      <scheme val="minor"/>
    </font>
    <font>
      <name val="Calibri"/>
      <b val="1"/>
      <color rgb="001E293B"/>
      <sz val="16"/>
    </font>
    <font>
      <name val="Calibri"/>
      <b val="1"/>
      <color rgb="00FFFFFF"/>
      <sz val="11"/>
    </font>
    <font>
      <name val="Calibri"/>
      <color rgb="001E293B"/>
      <sz val="11"/>
    </font>
    <font>
      <name val="Calibri"/>
      <b val="1"/>
      <color rgb="001E293B"/>
      <sz val="11"/>
    </font>
    <font>
      <name val="Calibri"/>
      <i val="1"/>
      <color rgb="0064748B"/>
      <sz val="10"/>
    </font>
  </fonts>
  <fills count="6">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D80621"/>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left" vertical="center" wrapText="1"/>
    </xf>
    <xf numFmtId="0" fontId="2" fillId="2" borderId="1" applyAlignment="1" pivotButton="0" quotePrefix="0" xfId="0">
      <alignment horizontal="center" vertical="center" wrapText="1"/>
    </xf>
    <xf numFmtId="164" fontId="3" fillId="3" borderId="1" applyAlignment="1" pivotButton="0" quotePrefix="0" xfId="0">
      <alignment horizontal="center" vertical="center" wrapText="1"/>
    </xf>
    <xf numFmtId="0" fontId="3" fillId="4" borderId="1" applyAlignment="1" pivotButton="0" quotePrefix="0" xfId="0">
      <alignment horizontal="left" vertical="center" wrapText="1"/>
    </xf>
    <xf numFmtId="0" fontId="3" fillId="4" borderId="1" applyAlignment="1" pivotButton="0" quotePrefix="0" xfId="0">
      <alignment horizontal="center" vertical="center" wrapText="1"/>
    </xf>
    <xf numFmtId="165" fontId="3" fillId="4" borderId="1" applyAlignment="1" pivotButton="0" quotePrefix="0" xfId="0">
      <alignment horizontal="right" vertical="center"/>
    </xf>
    <xf numFmtId="9" fontId="3" fillId="4" borderId="1" applyAlignment="1" pivotButton="0" quotePrefix="0" xfId="0">
      <alignment horizontal="center" vertical="center" wrapText="1"/>
    </xf>
    <xf numFmtId="165" fontId="3" fillId="3" borderId="1" applyAlignment="1" pivotButton="0" quotePrefix="0" xfId="0">
      <alignment horizontal="right" vertical="center"/>
    </xf>
    <xf numFmtId="164" fontId="3" fillId="0" borderId="1" applyAlignment="1" pivotButton="0" quotePrefix="0" xfId="0">
      <alignment horizontal="center" vertical="center" wrapText="1"/>
    </xf>
    <xf numFmtId="165" fontId="3" fillId="0" borderId="1" applyAlignment="1" pivotButton="0" quotePrefix="0" xfId="0">
      <alignment horizontal="right" vertical="center"/>
    </xf>
    <xf numFmtId="0" fontId="2" fillId="5" borderId="1" pivotButton="0" quotePrefix="0" xfId="0"/>
    <xf numFmtId="0" fontId="0" fillId="5" borderId="1" pivotButton="0" quotePrefix="0" xfId="0"/>
    <xf numFmtId="0" fontId="4" fillId="0" borderId="1" applyAlignment="1" pivotButton="0" quotePrefix="0" xfId="0">
      <alignment horizontal="left" vertical="center" wrapText="1"/>
    </xf>
    <xf numFmtId="165" fontId="4" fillId="0" borderId="1" applyAlignment="1" pivotButton="0" quotePrefix="0" xfId="0">
      <alignment horizontal="right" vertical="center"/>
    </xf>
    <xf numFmtId="1" fontId="4" fillId="0" borderId="1" applyAlignment="1" pivotButton="0" quotePrefix="0" xfId="0">
      <alignment horizontal="right" vertical="center"/>
    </xf>
    <xf numFmtId="9" fontId="4" fillId="0" borderId="1" applyAlignment="1" pivotButton="0" quotePrefix="0" xfId="0">
      <alignment horizontal="right" vertical="center"/>
    </xf>
    <xf numFmtId="0" fontId="3" fillId="4" borderId="1" applyAlignment="1" pivotButton="0" quotePrefix="0" xfId="0">
      <alignment horizontal="right" vertical="center"/>
    </xf>
    <xf numFmtId="166" fontId="3" fillId="4" borderId="1" applyAlignment="1" pivotButton="0" quotePrefix="0" xfId="0">
      <alignment horizontal="right" vertical="center"/>
    </xf>
    <xf numFmtId="9" fontId="3" fillId="4" borderId="1" applyAlignment="1" pivotButton="0" quotePrefix="0" xfId="0">
      <alignment horizontal="right" vertical="center"/>
    </xf>
    <xf numFmtId="0" fontId="5" fillId="0" borderId="0" pivotButton="0" quotePrefix="0" xfId="0"/>
    <xf numFmtId="0" fontId="3" fillId="3" borderId="1" applyAlignment="1" pivotButton="0" quotePrefix="0" xfId="0">
      <alignment horizontal="left" vertical="center" wrapText="1"/>
    </xf>
    <xf numFmtId="0" fontId="3" fillId="0" borderId="1" applyAlignment="1" pivotButton="0" quotePrefix="0" xfId="0">
      <alignment horizontal="left" vertical="center" wrapText="1"/>
    </xf>
    <xf numFmtId="0" fontId="4" fillId="0" borderId="1" applyAlignment="1" pivotButton="0" quotePrefix="0" xfId="0">
      <alignment horizontal="right" vertical="center"/>
    </xf>
    <xf numFmtId="0" fontId="2" fillId="2" borderId="1" pivotButton="0" quotePrefix="0" xfId="0"/>
    <xf numFmtId="0" fontId="0" fillId="0" borderId="1" pivotButton="0" quotePrefix="0" xfId="0"/>
    <xf numFmtId="165" fontId="0" fillId="0" borderId="1" pivotButton="0" quotePrefix="0" xfId="0"/>
    <xf numFmtId="0" fontId="2" fillId="5" borderId="1" applyAlignment="1" pivotButton="0" quotePrefix="0" xfId="0">
      <alignment horizontal="left" vertical="center" wrapText="1"/>
    </xf>
    <xf numFmtId="164" fontId="3" fillId="3" borderId="1" applyAlignment="1" pivotButton="0" quotePrefix="0" xfId="0">
      <alignment horizontal="center" vertical="center" wrapText="1"/>
    </xf>
    <xf numFmtId="165" fontId="3" fillId="4" borderId="1" applyAlignment="1" pivotButton="0" quotePrefix="0" xfId="0">
      <alignment horizontal="right" vertical="center"/>
    </xf>
    <xf numFmtId="165" fontId="3" fillId="3" borderId="1" applyAlignment="1" pivotButton="0" quotePrefix="0" xfId="0">
      <alignment horizontal="right" vertical="center"/>
    </xf>
    <xf numFmtId="164" fontId="3" fillId="0" borderId="1" applyAlignment="1" pivotButton="0" quotePrefix="0" xfId="0">
      <alignment horizontal="center" vertical="center" wrapText="1"/>
    </xf>
    <xf numFmtId="165" fontId="3" fillId="0" borderId="1" applyAlignment="1" pivotButton="0" quotePrefix="0" xfId="0">
      <alignment horizontal="right" vertical="center"/>
    </xf>
    <xf numFmtId="165" fontId="4" fillId="0" borderId="1" applyAlignment="1" pivotButton="0" quotePrefix="0" xfId="0">
      <alignment horizontal="right" vertical="center"/>
    </xf>
    <xf numFmtId="166" fontId="3" fillId="4" borderId="1" applyAlignment="1" pivotButton="0" quotePrefix="0" xfId="0">
      <alignment horizontal="right" vertical="center"/>
    </xf>
    <xf numFmtId="165" fontId="0" fillId="0" borderId="1" pivotButton="0" quotePrefix="0" xfId="0"/>
  </cellXfs>
  <cellStyles count="1">
    <cellStyle name="Normal" xfId="0" builtinId="0" hidden="0"/>
  </cellStyles>
  <dxfs count="5">
    <dxf>
      <font>
        <name val="Calibri"/>
        <b val="1"/>
        <color rgb="00DC2626"/>
        <sz val="11"/>
      </font>
      <fill>
        <patternFill patternType="solid">
          <fgColor rgb="00FEE2E2"/>
        </patternFill>
      </fill>
    </dxf>
    <dxf>
      <font>
        <name val="Calibri"/>
        <b val="1"/>
        <color rgb="0016A34A"/>
        <sz val="11"/>
      </font>
      <fill>
        <patternFill patternType="solid">
          <fgColor rgb="00DCFCE7"/>
        </patternFill>
      </fill>
    </dxf>
    <dxf>
      <fill>
        <patternFill patternType="solid">
          <fgColor rgb="00FFFBEB"/>
        </patternFill>
      </fill>
    </dxf>
    <dxf>
      <fill>
        <patternFill patternType="solid">
          <fgColor rgb="00DCFCE7"/>
        </patternFill>
      </fill>
    </dxf>
    <dxf>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Itemized vs. Standard Deduction</a:t>
            </a:r>
          </a:p>
        </rich>
      </tx>
    </title>
    <plotArea>
      <barChart>
        <barDir val="col"/>
        <grouping val="clustered"/>
        <ser>
          <idx val="0"/>
          <order val="0"/>
          <tx>
            <strRef>
              <f>'Comparison Dashboard'!E35</f>
            </strRef>
          </tx>
          <spPr>
            <a:solidFill xmlns:a="http://schemas.openxmlformats.org/drawingml/2006/main">
              <a:srgbClr val="1E293B"/>
            </a:solidFill>
            <a:ln xmlns:a="http://schemas.openxmlformats.org/drawingml/2006/main">
              <a:prstDash val="solid"/>
            </a:ln>
          </spPr>
          <cat>
            <numRef>
              <f>'Comparison Dashboard'!$D$36:$D$37</f>
            </numRef>
          </cat>
          <val>
            <numRef>
              <f>'Comparison Dashboard'!$E$36:$E$37</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(USD)</a:t>
                </a:r>
              </a:p>
            </rich>
          </tx>
        </title>
        <majorTickMark val="none"/>
        <minorTickMark val="none"/>
        <crossAx val="10"/>
      </valAx>
    </plotArea>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Itemized Deductions by Category</a:t>
            </a:r>
          </a:p>
        </rich>
      </tx>
    </title>
    <plotArea>
      <doughnutChart>
        <varyColors val="1"/>
        <ser>
          <idx val="0"/>
          <order val="0"/>
          <tx>
            <strRef>
              <f>'Comparison Dashboard'!E39</f>
            </strRef>
          </tx>
          <spPr>
            <a:ln xmlns:a="http://schemas.openxmlformats.org/drawingml/2006/main">
              <a:prstDash val="solid"/>
            </a:ln>
          </spPr>
          <cat>
            <numRef>
              <f>'Comparison Dashboard'!$D$40:$D$45</f>
            </numRef>
          </cat>
          <val>
            <numRef>
              <f>'Comparison Dashboard'!$E$40:$E$45</f>
            </numRef>
          </val>
        </ser>
        <firstSliceAng val="0"/>
        <holeSize val="10"/>
      </doughnut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3</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19</row>
      <rowOff>0</rowOff>
    </from>
    <ext cx="504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L18"/>
  <sheetViews>
    <sheetView workbookViewId="0">
      <pane ySplit="2" topLeftCell="A3" activePane="bottomLeft" state="frozen"/>
      <selection pane="bottomLeft" activeCell="A1" sqref="A1"/>
    </sheetView>
  </sheetViews>
  <sheetFormatPr baseColWidth="8" defaultRowHeight="15"/>
  <cols>
    <col width="12" customWidth="1" min="1" max="1"/>
    <col width="20" customWidth="1" min="2" max="2"/>
    <col width="26" customWidth="1" min="3" max="3"/>
    <col width="34" customWidth="1" min="4" max="4"/>
    <col width="24" customWidth="1" min="5" max="5"/>
    <col width="14" customWidth="1" min="6" max="6"/>
    <col width="8" customWidth="1" min="7" max="7"/>
    <col width="14" customWidth="1" min="8" max="8"/>
    <col width="14" customWidth="1" min="9" max="9"/>
    <col width="18" customWidth="1" min="10" max="10"/>
    <col width="18" customWidth="1" min="11" max="11"/>
    <col width="30" customWidth="1" min="12" max="12"/>
  </cols>
  <sheetData>
    <row r="1" ht="28" customHeight="1">
      <c r="A1" s="1" t="inlineStr">
        <is>
          <t>Itemized Deduction Expense Input — Tax Year 2026</t>
        </is>
      </c>
    </row>
    <row r="2" ht="32" customHeight="1">
      <c r="A2" s="2" t="inlineStr">
        <is>
          <t>Date</t>
        </is>
      </c>
      <c r="B2" s="2" t="inlineStr">
        <is>
          <t>Taxpayer</t>
        </is>
      </c>
      <c r="C2" s="2" t="inlineStr">
        <is>
          <t>Deduction Category</t>
        </is>
      </c>
      <c r="D2" s="2" t="inlineStr">
        <is>
          <t>Description</t>
        </is>
      </c>
      <c r="E2" s="2" t="inlineStr">
        <is>
          <t>Vendor/Payee</t>
        </is>
      </c>
      <c r="F2" s="2" t="inlineStr">
        <is>
          <t>City</t>
        </is>
      </c>
      <c r="G2" s="2" t="inlineStr">
        <is>
          <t>State</t>
        </is>
      </c>
      <c r="H2" s="2" t="inlineStr">
        <is>
          <t>Amount</t>
        </is>
      </c>
      <c r="I2" s="2" t="inlineStr">
        <is>
          <t>Deductibility %</t>
        </is>
      </c>
      <c r="J2" s="2" t="inlineStr">
        <is>
          <t>Potential Deduction</t>
        </is>
      </c>
      <c r="K2" s="2" t="inlineStr">
        <is>
          <t>Documentation Status</t>
        </is>
      </c>
      <c r="L2" s="2" t="inlineStr">
        <is>
          <t>Notes</t>
        </is>
      </c>
    </row>
    <row r="3">
      <c r="A3" s="28" t="n">
        <v>46034</v>
      </c>
      <c r="B3" s="4" t="inlineStr">
        <is>
          <t>Michael Carter</t>
        </is>
      </c>
      <c r="C3" s="4" t="inlineStr">
        <is>
          <t>Medical and Dental</t>
        </is>
      </c>
      <c r="D3" s="4" t="inlineStr">
        <is>
          <t>Prescription and eligible medical costs</t>
        </is>
      </c>
      <c r="E3" s="4" t="inlineStr">
        <is>
          <t>Austin Medical Center</t>
        </is>
      </c>
      <c r="F3" s="4" t="inlineStr">
        <is>
          <t>Austin</t>
        </is>
      </c>
      <c r="G3" s="5" t="inlineStr">
        <is>
          <t>TX</t>
        </is>
      </c>
      <c r="H3" s="29" t="n">
        <v>1850</v>
      </c>
      <c r="I3" s="7" t="n">
        <v>1</v>
      </c>
      <c r="J3" s="30">
        <f>H3*I3</f>
        <v/>
      </c>
      <c r="K3" s="5" t="inlineStr">
        <is>
          <t>Complete</t>
        </is>
      </c>
      <c r="L3" s="4" t="inlineStr">
        <is>
          <t>Keep pharmacy receipts</t>
        </is>
      </c>
    </row>
    <row r="4">
      <c r="A4" s="31" t="n">
        <v>46061</v>
      </c>
      <c r="B4" s="4" t="inlineStr">
        <is>
          <t>Jennifer Lee</t>
        </is>
      </c>
      <c r="C4" s="4" t="inlineStr">
        <is>
          <t>State and Local Taxes (SALT)</t>
        </is>
      </c>
      <c r="D4" s="4" t="inlineStr">
        <is>
          <t>State estimated tax payment</t>
        </is>
      </c>
      <c r="E4" s="4" t="inlineStr">
        <is>
          <t>Texas Comptroller</t>
        </is>
      </c>
      <c r="F4" s="4" t="inlineStr">
        <is>
          <t>Austin</t>
        </is>
      </c>
      <c r="G4" s="5" t="inlineStr">
        <is>
          <t>TX</t>
        </is>
      </c>
      <c r="H4" s="29" t="n">
        <v>4200</v>
      </c>
      <c r="I4" s="7" t="n">
        <v>1</v>
      </c>
      <c r="J4" s="32">
        <f>H4*I4</f>
        <v/>
      </c>
      <c r="K4" s="5" t="inlineStr">
        <is>
          <t>Complete</t>
        </is>
      </c>
      <c r="L4" s="4" t="inlineStr">
        <is>
          <t>Subject to SALT cap</t>
        </is>
      </c>
    </row>
    <row r="5">
      <c r="A5" s="28" t="n">
        <v>46096</v>
      </c>
      <c r="B5" s="4" t="inlineStr">
        <is>
          <t>James Wilson</t>
        </is>
      </c>
      <c r="C5" s="4" t="inlineStr">
        <is>
          <t>Real Estate Taxes</t>
        </is>
      </c>
      <c r="D5" s="4" t="inlineStr">
        <is>
          <t>Primary residence property tax</t>
        </is>
      </c>
      <c r="E5" s="4" t="inlineStr">
        <is>
          <t>Travis County</t>
        </is>
      </c>
      <c r="F5" s="4" t="inlineStr">
        <is>
          <t>Austin</t>
        </is>
      </c>
      <c r="G5" s="5" t="inlineStr">
        <is>
          <t>TX</t>
        </is>
      </c>
      <c r="H5" s="29" t="n">
        <v>6750</v>
      </c>
      <c r="I5" s="7" t="n">
        <v>1</v>
      </c>
      <c r="J5" s="30">
        <f>H5*I5</f>
        <v/>
      </c>
      <c r="K5" s="5" t="inlineStr">
        <is>
          <t>Complete</t>
        </is>
      </c>
      <c r="L5" s="4" t="inlineStr">
        <is>
          <t>Subject to SALT cap</t>
        </is>
      </c>
    </row>
    <row r="6">
      <c r="A6" s="31" t="n">
        <v>46133</v>
      </c>
      <c r="B6" s="4" t="inlineStr">
        <is>
          <t>Emily Davis</t>
        </is>
      </c>
      <c r="C6" s="4" t="inlineStr">
        <is>
          <t>Mortgage Interest</t>
        </is>
      </c>
      <c r="D6" s="4" t="inlineStr">
        <is>
          <t>Form 1098 mortgage interest</t>
        </is>
      </c>
      <c r="E6" s="4" t="inlineStr">
        <is>
          <t>Lone Star Bank</t>
        </is>
      </c>
      <c r="F6" s="4" t="inlineStr">
        <is>
          <t>Austin</t>
        </is>
      </c>
      <c r="G6" s="5" t="inlineStr">
        <is>
          <t>TX</t>
        </is>
      </c>
      <c r="H6" s="29" t="n">
        <v>14600</v>
      </c>
      <c r="I6" s="7" t="n">
        <v>1</v>
      </c>
      <c r="J6" s="32">
        <f>H6*I6</f>
        <v/>
      </c>
      <c r="K6" s="5" t="inlineStr">
        <is>
          <t>Complete</t>
        </is>
      </c>
      <c r="L6" s="4" t="inlineStr">
        <is>
          <t>Form 1098 received</t>
        </is>
      </c>
    </row>
    <row r="7">
      <c r="A7" s="28" t="n">
        <v>46160</v>
      </c>
      <c r="B7" s="4" t="inlineStr">
        <is>
          <t>David Martinez</t>
        </is>
      </c>
      <c r="C7" s="4" t="inlineStr">
        <is>
          <t>Charitable Contributions</t>
        </is>
      </c>
      <c r="D7" s="4" t="inlineStr">
        <is>
          <t>Cash donations</t>
        </is>
      </c>
      <c r="E7" s="4" t="inlineStr">
        <is>
          <t>Central Texas Food Bank</t>
        </is>
      </c>
      <c r="F7" s="4" t="inlineStr">
        <is>
          <t>Austin</t>
        </is>
      </c>
      <c r="G7" s="5" t="inlineStr">
        <is>
          <t>TX</t>
        </is>
      </c>
      <c r="H7" s="29" t="n">
        <v>2400</v>
      </c>
      <c r="I7" s="7" t="n">
        <v>1</v>
      </c>
      <c r="J7" s="30">
        <f>H7*I7</f>
        <v/>
      </c>
      <c r="K7" s="5" t="inlineStr">
        <is>
          <t>Pending</t>
        </is>
      </c>
      <c r="L7" s="4" t="inlineStr">
        <is>
          <t>Acknowledgment letter needed</t>
        </is>
      </c>
    </row>
    <row r="8">
      <c r="A8" s="31" t="n">
        <v>46180</v>
      </c>
      <c r="B8" s="4" t="inlineStr">
        <is>
          <t>Sarah Thompson</t>
        </is>
      </c>
      <c r="C8" s="4" t="inlineStr">
        <is>
          <t>Charitable Contributions</t>
        </is>
      </c>
      <c r="D8" s="4" t="inlineStr">
        <is>
          <t>Clothing and household goods</t>
        </is>
      </c>
      <c r="E8" s="4" t="inlineStr">
        <is>
          <t>Goodwill</t>
        </is>
      </c>
      <c r="F8" s="4" t="inlineStr">
        <is>
          <t>Denver</t>
        </is>
      </c>
      <c r="G8" s="5" t="inlineStr">
        <is>
          <t>CO</t>
        </is>
      </c>
      <c r="H8" s="29" t="n">
        <v>850</v>
      </c>
      <c r="I8" s="7" t="n">
        <v>0.8</v>
      </c>
      <c r="J8" s="32">
        <f>H8*I8</f>
        <v/>
      </c>
      <c r="K8" s="5" t="inlineStr">
        <is>
          <t>Complete</t>
        </is>
      </c>
      <c r="L8" s="4" t="inlineStr">
        <is>
          <t>Fair market value estimate</t>
        </is>
      </c>
    </row>
    <row r="9">
      <c r="A9" s="28" t="n">
        <v>46217</v>
      </c>
      <c r="B9" s="4" t="inlineStr">
        <is>
          <t>Robert Anderson</t>
        </is>
      </c>
      <c r="C9" s="4" t="inlineStr">
        <is>
          <t>Medical and Dental</t>
        </is>
      </c>
      <c r="D9" s="4" t="inlineStr">
        <is>
          <t>Eligible out-of-pocket treatment</t>
        </is>
      </c>
      <c r="E9" s="4" t="inlineStr">
        <is>
          <t>Denver Health</t>
        </is>
      </c>
      <c r="F9" s="4" t="inlineStr">
        <is>
          <t>Denver</t>
        </is>
      </c>
      <c r="G9" s="5" t="inlineStr">
        <is>
          <t>CO</t>
        </is>
      </c>
      <c r="H9" s="29" t="n">
        <v>3200</v>
      </c>
      <c r="I9" s="7" t="n">
        <v>1</v>
      </c>
      <c r="J9" s="30">
        <f>H9*I9</f>
        <v/>
      </c>
      <c r="K9" s="5" t="inlineStr">
        <is>
          <t>Pending</t>
        </is>
      </c>
      <c r="L9" s="4" t="inlineStr">
        <is>
          <t>Awaiting itemized bill</t>
        </is>
      </c>
    </row>
    <row r="10">
      <c r="A10" s="31" t="n">
        <v>46263</v>
      </c>
      <c r="B10" s="4" t="inlineStr">
        <is>
          <t>Ashley Brown</t>
        </is>
      </c>
      <c r="C10" s="4" t="inlineStr">
        <is>
          <t>Investment Interest</t>
        </is>
      </c>
      <c r="D10" s="4" t="inlineStr">
        <is>
          <t>Investment-related interest expense</t>
        </is>
      </c>
      <c r="E10" s="4" t="inlineStr">
        <is>
          <t>Charles Schwab</t>
        </is>
      </c>
      <c r="F10" s="4" t="inlineStr">
        <is>
          <t>Phoenix</t>
        </is>
      </c>
      <c r="G10" s="5" t="inlineStr">
        <is>
          <t>AZ</t>
        </is>
      </c>
      <c r="H10" s="29" t="n">
        <v>1100</v>
      </c>
      <c r="I10" s="7" t="n">
        <v>0.6</v>
      </c>
      <c r="J10" s="32">
        <f>H10*I10</f>
        <v/>
      </c>
      <c r="K10" s="5" t="inlineStr">
        <is>
          <t>Complete</t>
        </is>
      </c>
      <c r="L10" s="4" t="inlineStr">
        <is>
          <t>Limited to investment income</t>
        </is>
      </c>
    </row>
    <row r="11">
      <c r="A11" s="28" t="n">
        <v>46281</v>
      </c>
      <c r="B11" s="4" t="inlineStr">
        <is>
          <t>Christopher Miller</t>
        </is>
      </c>
      <c r="C11" s="4" t="inlineStr">
        <is>
          <t>Casualty and Theft Losses</t>
        </is>
      </c>
      <c r="D11" s="4" t="inlineStr">
        <is>
          <t>Qualified federally declared disaster loss</t>
        </is>
      </c>
      <c r="E11" s="4" t="inlineStr">
        <is>
          <t>Maricopa County</t>
        </is>
      </c>
      <c r="F11" s="4" t="inlineStr">
        <is>
          <t>Phoenix</t>
        </is>
      </c>
      <c r="G11" s="5" t="inlineStr">
        <is>
          <t>AZ</t>
        </is>
      </c>
      <c r="H11" s="29" t="n">
        <v>5000</v>
      </c>
      <c r="I11" s="7" t="n">
        <v>0.5</v>
      </c>
      <c r="J11" s="30">
        <f>H11*I11</f>
        <v/>
      </c>
      <c r="K11" s="5" t="inlineStr">
        <is>
          <t>Missing</t>
        </is>
      </c>
      <c r="L11" s="4" t="inlineStr">
        <is>
          <t>Disaster declaration required</t>
        </is>
      </c>
    </row>
    <row r="12"/>
    <row r="13">
      <c r="A13" s="11" t="inlineStr">
        <is>
          <t>Summary Metrics</t>
        </is>
      </c>
      <c r="B13" s="12" t="n"/>
      <c r="C13" s="12" t="n"/>
      <c r="D13" s="12" t="n"/>
      <c r="E13" s="12" t="n"/>
      <c r="F13" s="12" t="n"/>
      <c r="G13" s="12" t="n"/>
      <c r="H13" s="12" t="n"/>
      <c r="I13" s="12" t="n"/>
      <c r="J13" s="12" t="n"/>
      <c r="K13" s="12" t="n"/>
      <c r="L13" s="12" t="n"/>
    </row>
    <row r="14">
      <c r="A14" s="13" t="inlineStr">
        <is>
          <t>Total Expenses</t>
        </is>
      </c>
      <c r="B14" s="33">
        <f>SUM(H3:H11)</f>
        <v/>
      </c>
    </row>
    <row r="15">
      <c r="A15" s="13" t="inlineStr">
        <is>
          <t>Total Potential Deductions</t>
        </is>
      </c>
      <c r="B15" s="33">
        <f>SUM(J3:J11)</f>
        <v/>
      </c>
    </row>
    <row r="16">
      <c r="A16" s="13" t="inlineStr">
        <is>
          <t>Average Expense</t>
        </is>
      </c>
      <c r="B16" s="33">
        <f>AVERAGE(H3:H11)</f>
        <v/>
      </c>
    </row>
    <row r="17">
      <c r="A17" s="13" t="inlineStr">
        <is>
          <t>Documented Items Count</t>
        </is>
      </c>
      <c r="B17" s="15">
        <f>COUNTIF(K3:K11,"Complete")</f>
        <v/>
      </c>
    </row>
    <row r="18">
      <c r="A18" s="13" t="inlineStr">
        <is>
          <t>Documentation Rate</t>
        </is>
      </c>
      <c r="B18" s="16">
        <f>IFERROR(COUNTIF(K3:K11,"Complete")/COUNTA(A3:A11),0)</f>
        <v/>
      </c>
    </row>
  </sheetData>
  <mergeCells count="1">
    <mergeCell ref="A1:L1"/>
  </mergeCells>
  <conditionalFormatting sqref="K3:K11">
    <cfRule type="expression" priority="1" dxfId="0" stopIfTrue="1">
      <formula>K3="Missing"</formula>
    </cfRule>
    <cfRule type="expression" priority="2" dxfId="1" stopIfTrue="1">
      <formula>K3="Complete"</formula>
    </cfRule>
    <cfRule type="expression" priority="3" dxfId="2" stopIfTrue="1">
      <formula>K3="Pending"</formula>
    </cfRule>
  </conditionalFormatting>
  <dataValidations count="4">
    <dataValidation sqref="C3:C11" showErrorMessage="1" showInputMessage="1" allowBlank="1" type="list">
      <formula1>"Medical and Dental,State and Local Taxes (SALT),Real Estate Taxes,Mortgage Interest,Charitable Contributions,Investment Interest,Casualty and Theft Losses"</formula1>
    </dataValidation>
    <dataValidation sqref="G3:G11" showErrorMessage="1" showInputMessage="1" allowBlank="1" type="list">
      <formula1>"AL,AK,AZ,AR,CA,CO,CT,DE,FL,GA,HI,ID,IL,IN,IA,KS,KY,LA,ME,MD,MA,MI,MN,MS,MO,MT,NE,NV,NH,NJ,NM,NY,NC,ND,OH,OK,OR,PA,RI,SC,SD,TN,TX,UT,VT,VA,WA,WV,WI,WY,DC"</formula1>
    </dataValidation>
    <dataValidation sqref="K3:K11" showErrorMessage="1" showInputMessage="1" allowBlank="1" type="list">
      <formula1>"Complete,Pending,Missing"</formula1>
    </dataValidation>
    <dataValidation sqref="I3:I11" showErrorMessage="1" showInputMessage="1" allowBlank="1" errorTitle="Invalid Percentage" error="Enter a percentage between 0% and 100%." type="decimal" operator="between">
      <formula1>0</formula1>
      <formula2>1</formula2>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42" customWidth="1" min="1" max="1"/>
    <col width="20" customWidth="1" min="2" max="2"/>
    <col width="34" customWidth="1" min="3" max="3"/>
    <col width="16" customWidth="1" min="4" max="4"/>
    <col width="16" customWidth="1" min="5" max="5"/>
  </cols>
  <sheetData>
    <row r="1" ht="28" customHeight="1">
      <c r="A1" s="1" t="inlineStr">
        <is>
          <t>Itemized vs. Standard Deduction — Comparison Dashboard (2026 Planning)</t>
        </is>
      </c>
    </row>
    <row r="2"/>
    <row r="3">
      <c r="A3" s="11" t="inlineStr">
        <is>
          <t>Inputs &amp; Assumptions</t>
        </is>
      </c>
      <c r="B3" s="12" t="n"/>
      <c r="C3" s="12" t="n"/>
      <c r="D3" s="12" t="n"/>
      <c r="E3" s="12" t="n"/>
    </row>
    <row r="4">
      <c r="A4" s="13" t="inlineStr">
        <is>
          <t>Selected Filing Status</t>
        </is>
      </c>
      <c r="B4" s="17" t="inlineStr">
        <is>
          <t>Married Filing Jointly</t>
        </is>
      </c>
    </row>
    <row r="5">
      <c r="A5" s="13" t="inlineStr">
        <is>
          <t>Adjusted Gross Income (AGI)</t>
        </is>
      </c>
      <c r="B5" s="29" t="n">
        <v>125000</v>
      </c>
    </row>
    <row r="6">
      <c r="A6" s="13" t="inlineStr">
        <is>
          <t>Medical Deduction Floor %</t>
        </is>
      </c>
      <c r="B6" s="34" t="n">
        <v>0.075</v>
      </c>
    </row>
    <row r="7">
      <c r="A7" s="13" t="inlineStr">
        <is>
          <t>SALT Deduction Limit</t>
        </is>
      </c>
      <c r="B7" s="29" t="n">
        <v>10000</v>
      </c>
    </row>
    <row r="8">
      <c r="A8" s="13" t="inlineStr">
        <is>
          <t>Estimated Marginal Tax Rate</t>
        </is>
      </c>
      <c r="B8" s="19" t="n">
        <v>0.24</v>
      </c>
    </row>
    <row r="9"/>
    <row r="10">
      <c r="A10" s="20" t="inlineStr">
        <is>
          <t>Standard Deduction Lookup Table (Editable 2026 Planning Assumptions — verify current IRS amounts)</t>
        </is>
      </c>
    </row>
    <row r="11">
      <c r="A11" s="2" t="inlineStr">
        <is>
          <t>Filing Status</t>
        </is>
      </c>
      <c r="B11" s="2" t="inlineStr">
        <is>
          <t>Standard Deduction</t>
        </is>
      </c>
      <c r="C11" s="2" t="inlineStr">
        <is>
          <t>Notes</t>
        </is>
      </c>
    </row>
    <row r="12">
      <c r="A12" s="4" t="inlineStr">
        <is>
          <t>Single</t>
        </is>
      </c>
      <c r="B12" s="29" t="n">
        <v>15000</v>
      </c>
      <c r="C12" s="4" t="inlineStr">
        <is>
          <t>Editable planning estimate</t>
        </is>
      </c>
    </row>
    <row r="13">
      <c r="A13" s="4" t="inlineStr">
        <is>
          <t>Married Filing Jointly</t>
        </is>
      </c>
      <c r="B13" s="29" t="n">
        <v>30000</v>
      </c>
      <c r="C13" s="4" t="inlineStr">
        <is>
          <t>Editable planning estimate</t>
        </is>
      </c>
    </row>
    <row r="14">
      <c r="A14" s="4" t="inlineStr">
        <is>
          <t>Married Filing Separately</t>
        </is>
      </c>
      <c r="B14" s="29" t="n">
        <v>15000</v>
      </c>
      <c r="C14" s="4" t="inlineStr">
        <is>
          <t>Editable planning estimate</t>
        </is>
      </c>
    </row>
    <row r="15">
      <c r="A15" s="4" t="inlineStr">
        <is>
          <t>Head of Household</t>
        </is>
      </c>
      <c r="B15" s="29" t="n">
        <v>22500</v>
      </c>
      <c r="C15" s="4" t="inlineStr">
        <is>
          <t>Editable planning estimate</t>
        </is>
      </c>
    </row>
    <row r="16">
      <c r="A16" s="4" t="inlineStr">
        <is>
          <t>Qualifying Surviving Spouse</t>
        </is>
      </c>
      <c r="B16" s="29" t="n">
        <v>30000</v>
      </c>
      <c r="C16" s="4" t="inlineStr">
        <is>
          <t>Editable planning estimate</t>
        </is>
      </c>
    </row>
    <row r="17"/>
    <row r="18">
      <c r="A18" s="11" t="inlineStr">
        <is>
          <t>Estimated Itemized Deduction Categories (linked to Deduction Input sheet)</t>
        </is>
      </c>
      <c r="B18" s="12" t="n"/>
      <c r="C18" s="12" t="n"/>
      <c r="D18" s="12" t="n"/>
      <c r="E18" s="12" t="n"/>
    </row>
    <row r="19">
      <c r="A19" s="2" t="inlineStr">
        <is>
          <t>Category</t>
        </is>
      </c>
      <c r="B19" s="2" t="inlineStr">
        <is>
          <t>Amount</t>
        </is>
      </c>
      <c r="C19" s="2" t="inlineStr">
        <is>
          <t>Notes</t>
        </is>
      </c>
    </row>
    <row r="20">
      <c r="A20" s="21" t="inlineStr">
        <is>
          <t>Medical expenses before AGI floor</t>
        </is>
      </c>
      <c r="B20" s="30">
        <f>SUMIF('Deduction Input'!$C$3:$C$11,"Medical and Dental",'Deduction Input'!$J$3:$J$11)</f>
        <v/>
      </c>
      <c r="C20" s="21" t="inlineStr">
        <is>
          <t>Total eligible medical expenses</t>
        </is>
      </c>
    </row>
    <row r="21">
      <c r="A21" s="22" t="inlineStr">
        <is>
          <t>Medical expenses deductible after AGI floor</t>
        </is>
      </c>
      <c r="B21" s="32">
        <f>MAX(0,B20-(B5*B6))</f>
        <v/>
      </c>
      <c r="C21" s="22" t="inlineStr">
        <is>
          <t>AGI floor applied</t>
        </is>
      </c>
    </row>
    <row r="22">
      <c r="A22" s="21" t="inlineStr">
        <is>
          <t>SALT deduction after limit</t>
        </is>
      </c>
      <c r="B22" s="30">
        <f>MIN(SUMIF('Deduction Input'!$C$3:$C$11,"State and Local Taxes (SALT)",'Deduction Input'!$J$3:$J$11)+SUMIF('Deduction Input'!$C$3:$C$11,"Real Estate Taxes",'Deduction Input'!$J$3:$J$11),B7)</f>
        <v/>
      </c>
      <c r="C22" s="21" t="inlineStr">
        <is>
          <t>Capped at SALT limit</t>
        </is>
      </c>
    </row>
    <row r="23">
      <c r="A23" s="22" t="inlineStr">
        <is>
          <t>Mortgage interest</t>
        </is>
      </c>
      <c r="B23" s="32">
        <f>SUMIF('Deduction Input'!$C$3:$C$11,"Mortgage Interest",'Deduction Input'!$J$3:$J$11)</f>
        <v/>
      </c>
      <c r="C23" s="22" t="inlineStr">
        <is>
          <t>From Form 1098</t>
        </is>
      </c>
    </row>
    <row r="24">
      <c r="A24" s="21" t="inlineStr">
        <is>
          <t>Charitable contributions</t>
        </is>
      </c>
      <c r="B24" s="30">
        <f>SUMIF('Deduction Input'!$C$3:$C$11,"Charitable Contributions",'Deduction Input'!$J$3:$J$11)</f>
        <v/>
      </c>
      <c r="C24" s="21" t="inlineStr">
        <is>
          <t>Cash and non-cash</t>
        </is>
      </c>
    </row>
    <row r="25">
      <c r="A25" s="22" t="inlineStr">
        <is>
          <t>Investment interest</t>
        </is>
      </c>
      <c r="B25" s="32">
        <f>SUMIF('Deduction Input'!$C$3:$C$11,"Investment Interest",'Deduction Input'!$J$3:$J$11)</f>
        <v/>
      </c>
      <c r="C25" s="22" t="inlineStr">
        <is>
          <t>Limited to net investment income</t>
        </is>
      </c>
    </row>
    <row r="26">
      <c r="A26" s="21" t="inlineStr">
        <is>
          <t>Casualty and theft losses</t>
        </is>
      </c>
      <c r="B26" s="30">
        <f>SUMIF('Deduction Input'!$C$3:$C$11,"Casualty and Theft Losses",'Deduction Input'!$J$3:$J$11)</f>
        <v/>
      </c>
      <c r="C26" s="21" t="inlineStr">
        <is>
          <t>Federally declared disasters only</t>
        </is>
      </c>
    </row>
    <row r="27">
      <c r="A27" s="11" t="inlineStr">
        <is>
          <t>Comparison Results</t>
        </is>
      </c>
      <c r="B27" s="12" t="n"/>
      <c r="C27" s="12" t="n"/>
      <c r="D27" s="12" t="n"/>
      <c r="E27" s="12" t="n"/>
    </row>
    <row r="28">
      <c r="A28" s="13" t="inlineStr">
        <is>
          <t>Total Estimated Itemized Deductions</t>
        </is>
      </c>
      <c r="B28" s="33">
        <f>B21+SUM(B22:B26)</f>
        <v/>
      </c>
    </row>
    <row r="29">
      <c r="A29" s="13" t="inlineStr">
        <is>
          <t>Standard Deduction (Selected Status)</t>
        </is>
      </c>
      <c r="B29" s="33">
        <f>IFERROR(VLOOKUP(B4,A12:B16,2,FALSE),0)</f>
        <v/>
      </c>
    </row>
    <row r="30">
      <c r="A30" s="13" t="inlineStr">
        <is>
          <t>Recommended Deduction</t>
        </is>
      </c>
      <c r="B30" s="23">
        <f>IF(B28&gt;B29,"Itemize","Use Standard Deduction")</f>
        <v/>
      </c>
    </row>
    <row r="31">
      <c r="A31" s="22" t="inlineStr">
        <is>
          <t>Estimated Benefit of Itemizing</t>
        </is>
      </c>
      <c r="B31" s="32">
        <f>ABS(B28-B29)</f>
        <v/>
      </c>
    </row>
    <row r="32">
      <c r="A32" s="22" t="inlineStr">
        <is>
          <t>Estimated Tax Savings Difference</t>
        </is>
      </c>
      <c r="B32" s="32">
        <f>B31*B8</f>
        <v/>
      </c>
    </row>
    <row r="33"/>
    <row r="34">
      <c r="A34" s="20" t="inlineStr">
        <is>
          <t>Chart Data</t>
        </is>
      </c>
    </row>
    <row r="35">
      <c r="D35" s="24" t="inlineStr">
        <is>
          <t>Option</t>
        </is>
      </c>
      <c r="E35" s="24" t="inlineStr">
        <is>
          <t>Amount</t>
        </is>
      </c>
    </row>
    <row r="36">
      <c r="D36" s="25" t="inlineStr">
        <is>
          <t>Itemized Deductions</t>
        </is>
      </c>
      <c r="E36" s="35">
        <f>B28</f>
        <v/>
      </c>
    </row>
    <row r="37">
      <c r="D37" s="25" t="inlineStr">
        <is>
          <t>Standard Deduction</t>
        </is>
      </c>
      <c r="E37" s="35">
        <f>B29</f>
        <v/>
      </c>
    </row>
    <row r="38"/>
    <row r="39">
      <c r="D39" s="24" t="inlineStr">
        <is>
          <t>Category</t>
        </is>
      </c>
      <c r="E39" s="24" t="inlineStr">
        <is>
          <t>Amount</t>
        </is>
      </c>
    </row>
    <row r="40">
      <c r="D40" s="25" t="inlineStr">
        <is>
          <t>Medical (after floor)</t>
        </is>
      </c>
      <c r="E40" s="35">
        <f>B21</f>
        <v/>
      </c>
    </row>
    <row r="41">
      <c r="D41" s="25" t="inlineStr">
        <is>
          <t>SALT (after limit)</t>
        </is>
      </c>
      <c r="E41" s="35">
        <f>B22</f>
        <v/>
      </c>
    </row>
    <row r="42">
      <c r="D42" s="25" t="inlineStr">
        <is>
          <t>Mortgage Interest</t>
        </is>
      </c>
      <c r="E42" s="35">
        <f>B23</f>
        <v/>
      </c>
    </row>
    <row r="43">
      <c r="D43" s="25" t="inlineStr">
        <is>
          <t>Charitable</t>
        </is>
      </c>
      <c r="E43" s="35">
        <f>B24</f>
        <v/>
      </c>
    </row>
    <row r="44">
      <c r="D44" s="25" t="inlineStr">
        <is>
          <t>Investment Interest</t>
        </is>
      </c>
      <c r="E44" s="35">
        <f>B25</f>
        <v/>
      </c>
    </row>
    <row r="45">
      <c r="D45" s="25" t="inlineStr">
        <is>
          <t>Casualty &amp; Theft</t>
        </is>
      </c>
      <c r="E45" s="35">
        <f>B26</f>
        <v/>
      </c>
    </row>
  </sheetData>
  <mergeCells count="2">
    <mergeCell ref="A1:E1"/>
    <mergeCell ref="A10:E10"/>
  </mergeCells>
  <conditionalFormatting sqref="B30">
    <cfRule type="expression" priority="1" dxfId="1" stopIfTrue="1">
      <formula>B30="Itemize"</formula>
    </cfRule>
    <cfRule type="expression" priority="2" dxfId="0" stopIfTrue="1">
      <formula>B30="Use Standard Deduction"</formula>
    </cfRule>
  </conditionalFormatting>
  <conditionalFormatting sqref="B31:B32">
    <cfRule type="expression" priority="3" dxfId="3" stopIfTrue="1">
      <formula>B28&gt;B29</formula>
    </cfRule>
    <cfRule type="expression" priority="4" dxfId="4" stopIfTrue="1">
      <formula>B28&lt;=B29</formula>
    </cfRule>
  </conditionalFormatting>
  <dataValidations count="1">
    <dataValidation sqref="B4" showErrorMessage="1" showInputMessage="1" allowBlank="1" type="list">
      <formula1>"Single,Married Filing Jointly,Married Filing Separately,Head of Household,Qualifying Surviving Spouse"</formula1>
    </dataValidation>
  </dataValidation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110" customWidth="1" min="1" max="1"/>
  </cols>
  <sheetData>
    <row r="1" ht="28" customHeight="1">
      <c r="A1" s="1" t="inlineStr">
        <is>
          <t>Instructions &amp; Disclosures — Itemized vs. Standard Deduction Planner (Tax Year 2026)</t>
        </is>
      </c>
    </row>
    <row r="2"/>
    <row r="3">
      <c r="A3" s="27" t="inlineStr">
        <is>
          <t>Purpose</t>
        </is>
      </c>
    </row>
    <row r="4" ht="60" customHeight="1">
      <c r="A4" s="22" t="inlineStr">
        <is>
          <t>This workbook is a planning tool for comparing estimated itemized deductions with the applicable standard deduction for tax year 2026. It is educational only and is not tax advice. Always verify current IRS rules, thresholds, limitations, and state-specific requirements with a qualified tax professional.</t>
        </is>
      </c>
    </row>
    <row r="5"/>
    <row r="6">
      <c r="A6" s="27" t="inlineStr">
        <is>
          <t>How to Use — Step 1</t>
        </is>
      </c>
    </row>
    <row r="7" ht="60" customHeight="1">
      <c r="A7" s="22" t="inlineStr">
        <is>
          <t>Open the 'Deduction Input' sheet. Enter each potentially deductible expense with its date, category, payee, location, amount, deductibility percentage, and documentation status. Pale-yellow cells are editable. The 'Potential Deduction' column calculates automatically (Amount x Deductibility %).</t>
        </is>
      </c>
    </row>
    <row r="8"/>
    <row r="9">
      <c r="A9" s="27" t="inlineStr">
        <is>
          <t>How to Use — Step 2</t>
        </is>
      </c>
    </row>
    <row r="10" ht="60" customHeight="1">
      <c r="A10" s="22" t="inlineStr">
        <is>
          <t>Open the 'Comparison Dashboard' sheet. Confirm the standard deduction amounts in the lookup table (editable 2026 planning assumptions — verify against current IRS guidance), select your filing status, and enter your AGI, medical deduction floor percentage, SALT limit, and estimated marginal tax rate.</t>
        </is>
      </c>
    </row>
    <row r="11"/>
    <row r="12">
      <c r="A12" s="27" t="inlineStr">
        <is>
          <t>How to Use — Step 3</t>
        </is>
      </c>
    </row>
    <row r="13" ht="60" customHeight="1">
      <c r="A13" s="22" t="inlineStr">
        <is>
          <t>Review the calculated itemized deduction categories, the total estimated itemized deductions, the standard deduction, the recommendation ('Itemize' or 'Use Standard Deduction'), and the estimated tax savings difference. Charts visualize the comparison and category composition.</t>
        </is>
      </c>
    </row>
    <row r="14"/>
    <row r="15">
      <c r="A15" s="27" t="inlineStr">
        <is>
          <t>Standard vs. Itemized Deductions</t>
        </is>
      </c>
    </row>
    <row r="16" ht="60" customHeight="1">
      <c r="A16" s="22" t="inlineStr">
        <is>
          <t>The standard deduction is a fixed dollar amount based on filing status. Itemized deductions (Schedule A) are the sum of eligible expenses such as medical costs above the AGI floor, state and local taxes (subject to the SALT cap), mortgage interest, charitable contributions, and certain other items. You generally claim whichever is larger.</t>
        </is>
      </c>
    </row>
    <row r="17"/>
    <row r="18">
      <c r="A18" s="27" t="inlineStr">
        <is>
          <t>Medical Expense AGI Floor</t>
        </is>
      </c>
    </row>
    <row r="19" ht="60" customHeight="1">
      <c r="A19" s="22" t="inlineStr">
        <is>
          <t>Medical and dental expenses are generally deductible only to the extent they exceed a percentage of your Adjusted Gross Income (AGI). Confirm the current floor percentage for 2026 with the IRS or a tax professional.</t>
        </is>
      </c>
    </row>
    <row r="20"/>
    <row r="21">
      <c r="A21" s="27" t="inlineStr">
        <is>
          <t>SALT and Other Limitations</t>
        </is>
      </c>
    </row>
    <row r="22" ht="60" customHeight="1">
      <c r="A22" s="22" t="inlineStr">
        <is>
          <t>State and local tax (SALT) deductions are subject to a federal cap. Mortgage interest, charitable contributions, investment interest, and casualty losses each carry their own IRS rules and limits. Casualty and theft losses are generally deductible only in federally declared disaster areas.</t>
        </is>
      </c>
    </row>
    <row r="23"/>
    <row r="24">
      <c r="A24" s="27" t="inlineStr">
        <is>
          <t>Documentation Guidance</t>
        </is>
      </c>
    </row>
    <row r="25" ht="60" customHeight="1">
      <c r="A25" s="22" t="inlineStr">
        <is>
          <t>Keep receipts, invoices, and bank records for all expenses. Retain Form 1098 for mortgage interest, written acknowledgments for charitable gifts of $250 or more, fair-market-value records for non-cash donations, property tax statements, and state tax payment confirmations. Use the 'Documentation Status' column to track completeness.</t>
        </is>
      </c>
    </row>
    <row r="26"/>
    <row r="27">
      <c r="A27" s="27" t="inlineStr">
        <is>
          <t>IRS References to Verify</t>
        </is>
      </c>
    </row>
    <row r="28" ht="60" customHeight="1">
      <c r="A28" s="22" t="inlineStr">
        <is>
          <t>Form 1040 and Schedule A (Itemized Deductions); IRS Publication 17 (Your Federal Income Tax); Publication 502 (Medical and Dental Expenses); Publication 526 (Charitable Contributions); Publication 936 (Home Mortgage Interest Deduction); Publication 547 (Casualties, Disasters, and Thefts); and all applicable 2026 IRS guidance.</t>
        </is>
      </c>
    </row>
    <row r="29"/>
    <row r="30">
      <c r="A30" s="27" t="inlineStr">
        <is>
          <t>Disclaimer</t>
        </is>
      </c>
    </row>
    <row r="31" ht="60" customHeight="1">
      <c r="A31" s="22" t="inlineStr">
        <is>
          <t>This workbook produces estimates for planning purposes only. Figures shown for the 2026 standard deduction, AGI floor, and SALT limit are editable assumptions and may not reflect final IRS amounts. This tool is not a substitute for professional tax, legal, or accounting advice. Consult a CPA, Enrolled Agent, or tax attorney before filing.</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2026-07-30T13:46:11Z</dcterms:created>
  <dcterms:modified xmlns:dcterms="http://purl.org/dc/terms/" xmlns:xsi="http://www.w3.org/2001/XMLSchema-instance" xsi:type="dcterms:W3CDTF">2026-07-30T13:46:11Z</dcterms:modified>
</cp:coreProperties>
</file>