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pense Log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MM/DD/YYYY"/>
    <numFmt numFmtId="165" formatCode="&quot;$&quot;#,##0.00"/>
    <numFmt numFmtId="166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color rgb="001F2937"/>
      <sz val="11"/>
    </font>
    <font>
      <b val="1"/>
      <color rgb="000F766E"/>
    </font>
    <font>
      <b val="1"/>
      <color rgb="00FFFFFF"/>
    </font>
    <font>
      <name val="Calibri"/>
      <b val="1"/>
      <color rgb="000F766E"/>
      <sz val="18"/>
    </font>
    <font>
      <b val="1"/>
      <color rgb="000F766E"/>
      <sz val="12"/>
    </font>
    <font>
      <sz val="10.5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center" vertical="center"/>
    </xf>
    <xf numFmtId="0" fontId="0" fillId="6" borderId="1" pivotButton="0" quotePrefix="0" xfId="0"/>
    <xf numFmtId="0" fontId="3" fillId="6" borderId="1" applyAlignment="1" pivotButton="0" quotePrefix="0" xfId="0">
      <alignment horizontal="right"/>
    </xf>
    <xf numFmtId="165" fontId="5" fillId="6" borderId="1" pivotButton="0" quotePrefix="0" xfId="0"/>
    <xf numFmtId="0" fontId="3" fillId="0" borderId="0" pivotButton="0" quotePrefix="0" xfId="0"/>
    <xf numFmtId="0" fontId="4" fillId="0" borderId="0" pivotButton="0" quotePrefix="0" xfId="0"/>
    <xf numFmtId="165" fontId="4" fillId="0" borderId="0" pivotButton="0" quotePrefix="0" xfId="0"/>
    <xf numFmtId="0" fontId="1" fillId="0" borderId="0" pivotButton="0" quotePrefix="0" xfId="0"/>
    <xf numFmtId="0" fontId="5" fillId="6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165" fontId="6" fillId="0" borderId="1" applyAlignment="1" pivotButton="0" quotePrefix="0" xfId="0">
      <alignment horizontal="center" vertical="center"/>
    </xf>
    <xf numFmtId="1" fontId="6" fillId="0" borderId="1" applyAlignment="1" pivotButton="0" quotePrefix="0" xfId="0">
      <alignment horizontal="center" vertical="center"/>
    </xf>
    <xf numFmtId="166" fontId="6" fillId="0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Expense Category Distribution (Total Paid)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Dashboard'!C11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 Dashboard'!$A$12:$A$18</f>
            </numRef>
          </cat>
          <val>
            <numRef>
              <f>'Summary Dashboard'!$C$12:$C$18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Paid vs Reimbursed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Dashboard'!B22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 Dashboard'!$A$23:$A$29</f>
            </numRef>
          </cat>
          <val>
            <numRef>
              <f>'Summary Dashboard'!$B$23:$B$29</f>
            </numRef>
          </val>
        </ser>
        <ser>
          <idx val="1"/>
          <order val="1"/>
          <tx>
            <strRef>
              <f>'Summary Dashboard'!C22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 Dashboard'!$A$23:$A$29</f>
            </numRef>
          </cat>
          <val>
            <numRef>
              <f>'Summary Dashboard'!$C$23:$C$29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20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15" customWidth="1" min="2" max="2"/>
    <col width="12" customWidth="1" min="3" max="3"/>
    <col width="18" customWidth="1" min="4" max="4"/>
    <col width="20" customWidth="1" min="5" max="5"/>
    <col width="24" customWidth="1" min="6" max="6"/>
    <col width="14" customWidth="1" min="7" max="7"/>
    <col width="8" customWidth="1" min="8" max="8"/>
    <col width="16" customWidth="1" min="9" max="9"/>
    <col width="24" customWidth="1" min="10" max="10"/>
    <col width="14" customWidth="1" min="11" max="11"/>
    <col width="15" customWidth="1" min="12" max="12"/>
    <col width="13" customWidth="1" min="13" max="13"/>
    <col width="16" customWidth="1" min="14" max="14"/>
    <col width="16" customWidth="1" min="15" max="15"/>
    <col width="26" customWidth="1" min="16" max="16"/>
  </cols>
  <sheetData>
    <row r="1" ht="26" customHeight="1">
      <c r="A1" s="1" t="inlineStr">
        <is>
          <t>FSA Medical Expense Receipt Log Template</t>
        </is>
      </c>
    </row>
    <row r="2">
      <c r="A2" s="2" t="inlineStr">
        <is>
          <t>Receipt ID</t>
        </is>
      </c>
      <c r="B2" s="2" t="inlineStr">
        <is>
          <t>Date of Service</t>
        </is>
      </c>
      <c r="C2" s="2" t="inlineStr">
        <is>
          <t>Date Paid</t>
        </is>
      </c>
      <c r="D2" s="2" t="inlineStr">
        <is>
          <t>Employee Name</t>
        </is>
      </c>
      <c r="E2" s="2" t="inlineStr">
        <is>
          <t>Dependent/Patient Name</t>
        </is>
      </c>
      <c r="F2" s="2" t="inlineStr">
        <is>
          <t>Provider Name</t>
        </is>
      </c>
      <c r="G2" s="2" t="inlineStr">
        <is>
          <t>City</t>
        </is>
      </c>
      <c r="H2" s="2" t="inlineStr">
        <is>
          <t>State</t>
        </is>
      </c>
      <c r="I2" s="2" t="inlineStr">
        <is>
          <t>Expense Category</t>
        </is>
      </c>
      <c r="J2" s="2" t="inlineStr">
        <is>
          <t>Item/Service Description</t>
        </is>
      </c>
      <c r="K2" s="2" t="inlineStr">
        <is>
          <t>Eligible for FSA?</t>
        </is>
      </c>
      <c r="L2" s="2" t="inlineStr">
        <is>
          <t>Receipt Attached?</t>
        </is>
      </c>
      <c r="M2" s="2" t="inlineStr">
        <is>
          <t>Amount Paid</t>
        </is>
      </c>
      <c r="N2" s="2" t="inlineStr">
        <is>
          <t>Amount Reimbursed</t>
        </is>
      </c>
      <c r="O2" s="2" t="inlineStr">
        <is>
          <t>Remaining Balance</t>
        </is>
      </c>
      <c r="P2" s="2" t="inlineStr">
        <is>
          <t>Notes</t>
        </is>
      </c>
    </row>
    <row r="3">
      <c r="A3" s="3" t="inlineStr">
        <is>
          <t>R-1001</t>
        </is>
      </c>
      <c r="B3" s="4" t="inlineStr">
        <is>
          <t>02/03/2026</t>
        </is>
      </c>
      <c r="C3" s="4" t="inlineStr">
        <is>
          <t>02/05/2026</t>
        </is>
      </c>
      <c r="D3" s="5" t="inlineStr">
        <is>
          <t>Michael Johnson</t>
        </is>
      </c>
      <c r="E3" s="5" t="inlineStr">
        <is>
          <t>Michael Johnson</t>
        </is>
      </c>
      <c r="F3" s="5" t="inlineStr">
        <is>
          <t>Austin Family Clinic</t>
        </is>
      </c>
      <c r="G3" s="3" t="inlineStr">
        <is>
          <t>Austin</t>
        </is>
      </c>
      <c r="H3" s="3" t="inlineStr">
        <is>
          <t>TX</t>
        </is>
      </c>
      <c r="I3" s="3" t="inlineStr">
        <is>
          <t>Doctor Visit</t>
        </is>
      </c>
      <c r="J3" s="5" t="inlineStr">
        <is>
          <t>Annual Physical Exam</t>
        </is>
      </c>
      <c r="K3" s="3">
        <f>IF(OR(I3="Copay",I3="Dental",I3="Vision",I3="Prescription",I3="Therapy",I3="Doctor Visit"),"Yes","No")</f>
        <v/>
      </c>
      <c r="L3" s="3" t="inlineStr">
        <is>
          <t>Yes</t>
        </is>
      </c>
      <c r="M3" s="6" t="n">
        <v>120</v>
      </c>
      <c r="N3" s="6" t="n">
        <v>120</v>
      </c>
      <c r="O3" s="7">
        <f>IF(K3="Yes",M3-N3,0)</f>
        <v/>
      </c>
      <c r="P3" s="8" t="inlineStr">
        <is>
          <t>Copay collected at visit</t>
        </is>
      </c>
    </row>
    <row r="4">
      <c r="A4" s="9" t="inlineStr">
        <is>
          <t>R-1002</t>
        </is>
      </c>
      <c r="B4" s="10" t="inlineStr">
        <is>
          <t>02/10/2026</t>
        </is>
      </c>
      <c r="C4" s="10" t="inlineStr">
        <is>
          <t>02/12/2026</t>
        </is>
      </c>
      <c r="D4" s="11" t="inlineStr">
        <is>
          <t>Jennifer Lee</t>
        </is>
      </c>
      <c r="E4" s="11" t="inlineStr">
        <is>
          <t>Jennifer Lee</t>
        </is>
      </c>
      <c r="F4" s="11" t="inlineStr">
        <is>
          <t>Denver Pharmacy Rx</t>
        </is>
      </c>
      <c r="G4" s="9" t="inlineStr">
        <is>
          <t>Denver</t>
        </is>
      </c>
      <c r="H4" s="9" t="inlineStr">
        <is>
          <t>CO</t>
        </is>
      </c>
      <c r="I4" s="9" t="inlineStr">
        <is>
          <t>Prescription</t>
        </is>
      </c>
      <c r="J4" s="11" t="inlineStr">
        <is>
          <t>Antibiotic Prescription</t>
        </is>
      </c>
      <c r="K4" s="9">
        <f>IF(OR(I4="Copay",I4="Dental",I4="Vision",I4="Prescription",I4="Therapy",I4="Doctor Visit"),"Yes","No")</f>
        <v/>
      </c>
      <c r="L4" s="9" t="inlineStr">
        <is>
          <t>Yes</t>
        </is>
      </c>
      <c r="M4" s="6" t="n">
        <v>48.75</v>
      </c>
      <c r="N4" s="6" t="n">
        <v>48.75</v>
      </c>
      <c r="O4" s="12">
        <f>IF(K4="Yes",M4-N4,0)</f>
        <v/>
      </c>
      <c r="P4" s="8" t="inlineStr">
        <is>
          <t>Submitted with pharmacy receipt</t>
        </is>
      </c>
    </row>
    <row r="5">
      <c r="A5" s="3" t="inlineStr">
        <is>
          <t>R-1003</t>
        </is>
      </c>
      <c r="B5" s="4" t="inlineStr">
        <is>
          <t>02/14/2026</t>
        </is>
      </c>
      <c r="C5" s="4" t="inlineStr">
        <is>
          <t>02/20/2026</t>
        </is>
      </c>
      <c r="D5" s="5" t="inlineStr">
        <is>
          <t>James Carter</t>
        </is>
      </c>
      <c r="E5" s="5" t="inlineStr">
        <is>
          <t>James Carter</t>
        </is>
      </c>
      <c r="F5" s="5" t="inlineStr">
        <is>
          <t>Columbus Dental Group</t>
        </is>
      </c>
      <c r="G5" s="3" t="inlineStr">
        <is>
          <t>Columbus</t>
        </is>
      </c>
      <c r="H5" s="3" t="inlineStr">
        <is>
          <t>OH</t>
        </is>
      </c>
      <c r="I5" s="3" t="inlineStr">
        <is>
          <t>Dental</t>
        </is>
      </c>
      <c r="J5" s="5" t="inlineStr">
        <is>
          <t>Dental Cleaning</t>
        </is>
      </c>
      <c r="K5" s="3">
        <f>IF(OR(I5="Copay",I5="Dental",I5="Vision",I5="Prescription",I5="Therapy",I5="Doctor Visit"),"Yes","No")</f>
        <v/>
      </c>
      <c r="L5" s="3" t="inlineStr">
        <is>
          <t>No</t>
        </is>
      </c>
      <c r="M5" s="6" t="n">
        <v>185</v>
      </c>
      <c r="N5" s="6" t="n">
        <v>0</v>
      </c>
      <c r="O5" s="7">
        <f>IF(K5="Yes",M5-N5,0)</f>
        <v/>
      </c>
      <c r="P5" s="8" t="inlineStr">
        <is>
          <t>Receipt not yet uploaded</t>
        </is>
      </c>
    </row>
    <row r="6">
      <c r="A6" s="9" t="inlineStr">
        <is>
          <t>R-1004</t>
        </is>
      </c>
      <c r="B6" s="10" t="inlineStr">
        <is>
          <t>03/01/2026</t>
        </is>
      </c>
      <c r="C6" s="10" t="inlineStr">
        <is>
          <t>03/03/2026</t>
        </is>
      </c>
      <c r="D6" s="11" t="inlineStr">
        <is>
          <t>Emily Wilson</t>
        </is>
      </c>
      <c r="E6" s="11" t="inlineStr">
        <is>
          <t>Emily Wilson</t>
        </is>
      </c>
      <c r="F6" s="11" t="inlineStr">
        <is>
          <t>Phoenix Vision Center</t>
        </is>
      </c>
      <c r="G6" s="9" t="inlineStr">
        <is>
          <t>Phoenix</t>
        </is>
      </c>
      <c r="H6" s="9" t="inlineStr">
        <is>
          <t>AZ</t>
        </is>
      </c>
      <c r="I6" s="9" t="inlineStr">
        <is>
          <t>Vision</t>
        </is>
      </c>
      <c r="J6" s="11" t="inlineStr">
        <is>
          <t>Vision Exam</t>
        </is>
      </c>
      <c r="K6" s="9">
        <f>IF(OR(I6="Copay",I6="Dental",I6="Vision",I6="Prescription",I6="Therapy",I6="Doctor Visit"),"Yes","No")</f>
        <v/>
      </c>
      <c r="L6" s="9" t="inlineStr">
        <is>
          <t>Yes</t>
        </is>
      </c>
      <c r="M6" s="6" t="n">
        <v>95</v>
      </c>
      <c r="N6" s="6" t="n">
        <v>95</v>
      </c>
      <c r="O6" s="12">
        <f>IF(K6="Yes",M6-N6,0)</f>
        <v/>
      </c>
      <c r="P6" s="8" t="inlineStr"/>
    </row>
    <row r="7">
      <c r="A7" s="3" t="inlineStr">
        <is>
          <t>R-1005</t>
        </is>
      </c>
      <c r="B7" s="4" t="inlineStr">
        <is>
          <t>03/08/2026</t>
        </is>
      </c>
      <c r="C7" s="4" t="inlineStr">
        <is>
          <t>03/10/2026</t>
        </is>
      </c>
      <c r="D7" s="5" t="inlineStr">
        <is>
          <t>David Martinez</t>
        </is>
      </c>
      <c r="E7" s="5" t="inlineStr">
        <is>
          <t>David Martinez</t>
        </is>
      </c>
      <c r="F7" s="5" t="inlineStr">
        <is>
          <t>Atlanta Wellness Therapy</t>
        </is>
      </c>
      <c r="G7" s="3" t="inlineStr">
        <is>
          <t>Atlanta</t>
        </is>
      </c>
      <c r="H7" s="3" t="inlineStr">
        <is>
          <t>GA</t>
        </is>
      </c>
      <c r="I7" s="3" t="inlineStr">
        <is>
          <t>Therapy</t>
        </is>
      </c>
      <c r="J7" s="5" t="inlineStr">
        <is>
          <t>Therapy Session</t>
        </is>
      </c>
      <c r="K7" s="3">
        <f>IF(OR(I7="Copay",I7="Dental",I7="Vision",I7="Prescription",I7="Therapy",I7="Doctor Visit"),"Yes","No")</f>
        <v/>
      </c>
      <c r="L7" s="3" t="inlineStr">
        <is>
          <t>Yes</t>
        </is>
      </c>
      <c r="M7" s="6" t="n">
        <v>140</v>
      </c>
      <c r="N7" s="6" t="n">
        <v>140</v>
      </c>
      <c r="O7" s="7">
        <f>IF(K7="Yes",M7-N7,0)</f>
        <v/>
      </c>
      <c r="P7" s="8" t="inlineStr"/>
    </row>
    <row r="8">
      <c r="A8" s="9" t="inlineStr">
        <is>
          <t>R-1006</t>
        </is>
      </c>
      <c r="B8" s="10" t="inlineStr">
        <is>
          <t>03/19/2026</t>
        </is>
      </c>
      <c r="C8" s="10" t="inlineStr">
        <is>
          <t>03/19/2026</t>
        </is>
      </c>
      <c r="D8" s="11" t="inlineStr">
        <is>
          <t>Sarah Thompson</t>
        </is>
      </c>
      <c r="E8" s="11" t="inlineStr">
        <is>
          <t>Sarah Thompson</t>
        </is>
      </c>
      <c r="F8" s="11" t="inlineStr">
        <is>
          <t>Seattle Medical Group</t>
        </is>
      </c>
      <c r="G8" s="9" t="inlineStr">
        <is>
          <t>Seattle</t>
        </is>
      </c>
      <c r="H8" s="9" t="inlineStr">
        <is>
          <t>WA</t>
        </is>
      </c>
      <c r="I8" s="9" t="inlineStr">
        <is>
          <t>Copay</t>
        </is>
      </c>
      <c r="J8" s="11" t="inlineStr">
        <is>
          <t>Copay</t>
        </is>
      </c>
      <c r="K8" s="9">
        <f>IF(OR(I8="Copay",I8="Dental",I8="Vision",I8="Prescription",I8="Therapy",I8="Doctor Visit"),"Yes","No")</f>
        <v/>
      </c>
      <c r="L8" s="9" t="inlineStr">
        <is>
          <t>Yes</t>
        </is>
      </c>
      <c r="M8" s="6" t="n">
        <v>35</v>
      </c>
      <c r="N8" s="6" t="n">
        <v>35</v>
      </c>
      <c r="O8" s="12">
        <f>IF(K8="Yes",M8-N8,0)</f>
        <v/>
      </c>
      <c r="P8" s="8" t="inlineStr"/>
    </row>
    <row r="9">
      <c r="A9" s="3" t="inlineStr">
        <is>
          <t>R-1007</t>
        </is>
      </c>
      <c r="B9" s="4" t="inlineStr">
        <is>
          <t>04/02/2026</t>
        </is>
      </c>
      <c r="C9" s="4" t="inlineStr">
        <is>
          <t>04/02/2026</t>
        </is>
      </c>
      <c r="D9" s="5" t="inlineStr">
        <is>
          <t>Robert Anderson</t>
        </is>
      </c>
      <c r="E9" s="5" t="inlineStr">
        <is>
          <t>Robert Anderson</t>
        </is>
      </c>
      <c r="F9" s="5" t="inlineStr">
        <is>
          <t>Nashville Drugstore</t>
        </is>
      </c>
      <c r="G9" s="3" t="inlineStr">
        <is>
          <t>Nashville</t>
        </is>
      </c>
      <c r="H9" s="3" t="inlineStr">
        <is>
          <t>TN</t>
        </is>
      </c>
      <c r="I9" s="3" t="inlineStr">
        <is>
          <t>Other</t>
        </is>
      </c>
      <c r="J9" s="5" t="inlineStr">
        <is>
          <t>Over-the-counter Sunscreen</t>
        </is>
      </c>
      <c r="K9" s="3">
        <f>IF(OR(I9="Copay",I9="Dental",I9="Vision",I9="Prescription",I9="Therapy",I9="Doctor Visit"),"Yes","No")</f>
        <v/>
      </c>
      <c r="L9" s="3" t="inlineStr">
        <is>
          <t>No</t>
        </is>
      </c>
      <c r="M9" s="6" t="n">
        <v>22.99</v>
      </c>
      <c r="N9" s="6" t="n">
        <v>0</v>
      </c>
      <c r="O9" s="7">
        <f>IF(K9="Yes",M9-N9,0)</f>
        <v/>
      </c>
      <c r="P9" s="8" t="inlineStr">
        <is>
          <t>Not FSA eligible without Rx</t>
        </is>
      </c>
    </row>
    <row r="10">
      <c r="A10" s="9" t="inlineStr">
        <is>
          <t>R-1008</t>
        </is>
      </c>
      <c r="B10" s="10" t="inlineStr">
        <is>
          <t>04/11/2026</t>
        </is>
      </c>
      <c r="C10" s="10" t="inlineStr">
        <is>
          <t>04/13/2026</t>
        </is>
      </c>
      <c r="D10" s="11" t="inlineStr">
        <is>
          <t>Ashley Brown</t>
        </is>
      </c>
      <c r="E10" s="11" t="inlineStr">
        <is>
          <t>Ashley Brown</t>
        </is>
      </c>
      <c r="F10" s="11" t="inlineStr">
        <is>
          <t>Charlotte Specialty Clinic</t>
        </is>
      </c>
      <c r="G10" s="9" t="inlineStr">
        <is>
          <t>Charlotte</t>
        </is>
      </c>
      <c r="H10" s="9" t="inlineStr">
        <is>
          <t>NC</t>
        </is>
      </c>
      <c r="I10" s="9" t="inlineStr">
        <is>
          <t>Doctor Visit</t>
        </is>
      </c>
      <c r="J10" s="11" t="inlineStr">
        <is>
          <t>Specialist Visit</t>
        </is>
      </c>
      <c r="K10" s="9">
        <f>IF(OR(I10="Copay",I10="Dental",I10="Vision",I10="Prescription",I10="Therapy",I10="Doctor Visit"),"Yes","No")</f>
        <v/>
      </c>
      <c r="L10" s="9" t="inlineStr">
        <is>
          <t>Yes</t>
        </is>
      </c>
      <c r="M10" s="6" t="n">
        <v>210</v>
      </c>
      <c r="N10" s="6" t="n">
        <v>210</v>
      </c>
      <c r="O10" s="12">
        <f>IF(K10="Yes",M10-N10,0)</f>
        <v/>
      </c>
      <c r="P10" s="8" t="inlineStr"/>
    </row>
    <row r="11">
      <c r="A11" s="3" t="inlineStr">
        <is>
          <t>R-1009</t>
        </is>
      </c>
      <c r="B11" s="4" t="inlineStr">
        <is>
          <t>04/25/2026</t>
        </is>
      </c>
      <c r="C11" s="4" t="inlineStr">
        <is>
          <t>04/27/2026</t>
        </is>
      </c>
      <c r="D11" s="5" t="inlineStr">
        <is>
          <t>Christopher Davis</t>
        </is>
      </c>
      <c r="E11" s="5" t="inlineStr">
        <is>
          <t>Christopher Davis</t>
        </is>
      </c>
      <c r="F11" s="5" t="inlineStr">
        <is>
          <t>Dallas Optical Shop</t>
        </is>
      </c>
      <c r="G11" s="3" t="inlineStr">
        <is>
          <t>Dallas</t>
        </is>
      </c>
      <c r="H11" s="3" t="inlineStr">
        <is>
          <t>TX</t>
        </is>
      </c>
      <c r="I11" s="3" t="inlineStr">
        <is>
          <t>Vision</t>
        </is>
      </c>
      <c r="J11" s="5" t="inlineStr">
        <is>
          <t>Prescription Glasses</t>
        </is>
      </c>
      <c r="K11" s="3">
        <f>IF(OR(I11="Copay",I11="Dental",I11="Vision",I11="Prescription",I11="Therapy",I11="Doctor Visit"),"Yes","No")</f>
        <v/>
      </c>
      <c r="L11" s="3" t="inlineStr">
        <is>
          <t>Yes</t>
        </is>
      </c>
      <c r="M11" s="6" t="n">
        <v>325</v>
      </c>
      <c r="N11" s="6" t="n">
        <v>325</v>
      </c>
      <c r="O11" s="7">
        <f>IF(K11="Yes",M11-N11,0)</f>
        <v/>
      </c>
      <c r="P11" s="8" t="inlineStr"/>
    </row>
    <row r="12">
      <c r="A12" s="9" t="inlineStr">
        <is>
          <t>R-1010</t>
        </is>
      </c>
      <c r="B12" s="10" t="inlineStr">
        <is>
          <t>05/06/2026</t>
        </is>
      </c>
      <c r="C12" s="10" t="inlineStr">
        <is>
          <t>05/08/2026</t>
        </is>
      </c>
      <c r="D12" s="11" t="inlineStr">
        <is>
          <t>Jessica Miller</t>
        </is>
      </c>
      <c r="E12" s="11" t="inlineStr">
        <is>
          <t>Jessica Miller</t>
        </is>
      </c>
      <c r="F12" s="11" t="inlineStr">
        <is>
          <t>Miami Massage Therapy</t>
        </is>
      </c>
      <c r="G12" s="9" t="inlineStr">
        <is>
          <t>Miami</t>
        </is>
      </c>
      <c r="H12" s="9" t="inlineStr">
        <is>
          <t>FL</t>
        </is>
      </c>
      <c r="I12" s="9" t="inlineStr">
        <is>
          <t>Therapy</t>
        </is>
      </c>
      <c r="J12" s="11" t="inlineStr">
        <is>
          <t>Massage Therapy</t>
        </is>
      </c>
      <c r="K12" s="9">
        <f>IF(OR(I12="Copay",I12="Dental",I12="Vision",I12="Prescription",I12="Therapy",I12="Doctor Visit"),"Yes","No")</f>
        <v/>
      </c>
      <c r="L12" s="9" t="inlineStr">
        <is>
          <t>No</t>
        </is>
      </c>
      <c r="M12" s="6" t="n">
        <v>110</v>
      </c>
      <c r="N12" s="6" t="n">
        <v>0</v>
      </c>
      <c r="O12" s="12">
        <f>IF(K12="Yes",M12-N12,0)</f>
        <v/>
      </c>
      <c r="P12" s="8" t="inlineStr">
        <is>
          <t>Waiting on itemized receipt</t>
        </is>
      </c>
    </row>
    <row r="13">
      <c r="A13" s="13" t="n"/>
      <c r="B13" s="13" t="n"/>
      <c r="C13" s="13" t="n"/>
      <c r="D13" s="13" t="n"/>
      <c r="E13" s="13" t="n"/>
      <c r="F13" s="13" t="n"/>
      <c r="G13" s="13" t="n"/>
      <c r="H13" s="13" t="n"/>
      <c r="I13" s="13" t="n"/>
      <c r="J13" s="14" t="inlineStr">
        <is>
          <t>TOTALS / STATS</t>
        </is>
      </c>
      <c r="K13" s="13" t="n"/>
      <c r="L13" s="13" t="n"/>
      <c r="M13" s="15">
        <f>SUM(M3:M12)</f>
        <v/>
      </c>
      <c r="N13" s="15">
        <f>SUM(N3:N12)</f>
        <v/>
      </c>
      <c r="O13" s="15">
        <f>SUM(O3:O12)</f>
        <v/>
      </c>
      <c r="P13" s="13" t="n"/>
    </row>
    <row r="14"/>
    <row r="15">
      <c r="A15" s="16" t="inlineStr">
        <is>
          <t>Eligible Claims Count:</t>
        </is>
      </c>
      <c r="C15" s="17">
        <f>COUNTIF(K3:K12,"Yes")</f>
        <v/>
      </c>
    </row>
    <row r="16">
      <c r="A16" s="16" t="inlineStr">
        <is>
          <t>Receipts Attached Count:</t>
        </is>
      </c>
      <c r="C16" s="17">
        <f>COUNTIF(L3:L12,"Yes")</f>
        <v/>
      </c>
    </row>
    <row r="17">
      <c r="A17" s="16" t="inlineStr">
        <is>
          <t>Average Expense Amount:</t>
        </is>
      </c>
      <c r="C17" s="18">
        <f>IFERROR(AVERAGE(M3:M12),0)</f>
        <v/>
      </c>
    </row>
  </sheetData>
  <mergeCells count="1">
    <mergeCell ref="A1:P1"/>
  </mergeCells>
  <conditionalFormatting sqref="L3:L12">
    <cfRule type="expression" priority="1" dxfId="0" stopIfTrue="1">
      <formula>L3="No"</formula>
    </cfRule>
    <cfRule type="expression" priority="2" dxfId="1" stopIfTrue="1">
      <formula>L3="Yes"</formula>
    </cfRule>
  </conditionalFormatting>
  <conditionalFormatting sqref="O3:O12">
    <cfRule type="cellIs" priority="3" operator="greaterThan" dxfId="0">
      <formula>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8" customWidth="1" min="3" max="3"/>
    <col width="16" customWidth="1" min="4" max="4"/>
    <col width="16" customWidth="1" min="5" max="5"/>
  </cols>
  <sheetData>
    <row r="1" ht="26" customHeight="1">
      <c r="A1" s="19" t="inlineStr">
        <is>
          <t>FSA Year-to-Date Summary Dashboard</t>
        </is>
      </c>
    </row>
    <row r="2"/>
    <row r="3" ht="22" customHeight="1">
      <c r="A3" s="20" t="inlineStr">
        <is>
          <t>Total Medical Expenses Paid</t>
        </is>
      </c>
      <c r="B3" s="21" t="n"/>
      <c r="C3" s="22" t="n"/>
      <c r="D3" s="23">
        <f>SUM('Expense Log'!M3:M12)</f>
        <v/>
      </c>
      <c r="E3" s="22" t="n"/>
    </row>
    <row r="4" ht="22" customHeight="1">
      <c r="A4" s="20" t="inlineStr">
        <is>
          <t>Total Reimbursed</t>
        </is>
      </c>
      <c r="B4" s="21" t="n"/>
      <c r="C4" s="22" t="n"/>
      <c r="D4" s="23">
        <f>SUM('Expense Log'!N3:N12)</f>
        <v/>
      </c>
      <c r="E4" s="22" t="n"/>
    </row>
    <row r="5" ht="22" customHeight="1">
      <c r="A5" s="20" t="inlineStr">
        <is>
          <t>Remaining Unreimbursed</t>
        </is>
      </c>
      <c r="B5" s="21" t="n"/>
      <c r="C5" s="22" t="n"/>
      <c r="D5" s="23">
        <f>SUM('Expense Log'!O3:O12)</f>
        <v/>
      </c>
      <c r="E5" s="22" t="n"/>
    </row>
    <row r="6" ht="22" customHeight="1">
      <c r="A6" s="20" t="inlineStr">
        <is>
          <t>Eligible Claims Count</t>
        </is>
      </c>
      <c r="B6" s="21" t="n"/>
      <c r="C6" s="22" t="n"/>
      <c r="D6" s="24">
        <f>COUNTIF('Expense Log'!K3:K12,"Yes")</f>
        <v/>
      </c>
      <c r="E6" s="22" t="n"/>
    </row>
    <row r="7" ht="22" customHeight="1">
      <c r="A7" s="20" t="inlineStr">
        <is>
          <t>Receipt Compliance Rate</t>
        </is>
      </c>
      <c r="B7" s="21" t="n"/>
      <c r="C7" s="22" t="n"/>
      <c r="D7" s="25">
        <f>IFERROR(COUNTIF('Expense Log'!L3:L12,"Yes")/COUNTA('Expense Log'!A3:A12),0)</f>
        <v/>
      </c>
      <c r="E7" s="22" t="n"/>
    </row>
    <row r="8" ht="22" customHeight="1">
      <c r="A8" s="20" t="inlineStr">
        <is>
          <t>Average Expense</t>
        </is>
      </c>
      <c r="B8" s="21" t="n"/>
      <c r="C8" s="22" t="n"/>
      <c r="D8" s="23">
        <f>IFERROR(AVERAGE('Expense Log'!M3:M12),0)</f>
        <v/>
      </c>
      <c r="E8" s="22" t="n"/>
    </row>
    <row r="9"/>
    <row r="10"/>
    <row r="11">
      <c r="A11" s="2" t="inlineStr">
        <is>
          <t>Expense Category</t>
        </is>
      </c>
      <c r="B11" s="2" t="inlineStr">
        <is>
          <t>Claim Count</t>
        </is>
      </c>
      <c r="C11" s="2" t="inlineStr">
        <is>
          <t>Total Paid</t>
        </is>
      </c>
    </row>
    <row r="12">
      <c r="A12" s="3" t="inlineStr">
        <is>
          <t>Doctor Visit</t>
        </is>
      </c>
      <c r="B12" s="3">
        <f>COUNTIF('Expense Log'!I3:I12,A12)</f>
        <v/>
      </c>
      <c r="C12" s="7">
        <f>SUMIF('Expense Log'!I3:I12,A12,'Expense Log'!M3:M12)</f>
        <v/>
      </c>
    </row>
    <row r="13">
      <c r="A13" s="9" t="inlineStr">
        <is>
          <t>Copay</t>
        </is>
      </c>
      <c r="B13" s="9">
        <f>COUNTIF('Expense Log'!I3:I12,A13)</f>
        <v/>
      </c>
      <c r="C13" s="12">
        <f>SUMIF('Expense Log'!I3:I12,A13,'Expense Log'!M3:M12)</f>
        <v/>
      </c>
    </row>
    <row r="14">
      <c r="A14" s="3" t="inlineStr">
        <is>
          <t>Dental</t>
        </is>
      </c>
      <c r="B14" s="3">
        <f>COUNTIF('Expense Log'!I3:I12,A14)</f>
        <v/>
      </c>
      <c r="C14" s="7">
        <f>SUMIF('Expense Log'!I3:I12,A14,'Expense Log'!M3:M12)</f>
        <v/>
      </c>
    </row>
    <row r="15">
      <c r="A15" s="9" t="inlineStr">
        <is>
          <t>Vision</t>
        </is>
      </c>
      <c r="B15" s="9">
        <f>COUNTIF('Expense Log'!I3:I12,A15)</f>
        <v/>
      </c>
      <c r="C15" s="12">
        <f>SUMIF('Expense Log'!I3:I12,A15,'Expense Log'!M3:M12)</f>
        <v/>
      </c>
    </row>
    <row r="16">
      <c r="A16" s="3" t="inlineStr">
        <is>
          <t>Prescription</t>
        </is>
      </c>
      <c r="B16" s="3">
        <f>COUNTIF('Expense Log'!I3:I12,A16)</f>
        <v/>
      </c>
      <c r="C16" s="7">
        <f>SUMIF('Expense Log'!I3:I12,A16,'Expense Log'!M3:M12)</f>
        <v/>
      </c>
    </row>
    <row r="17">
      <c r="A17" s="9" t="inlineStr">
        <is>
          <t>Therapy</t>
        </is>
      </c>
      <c r="B17" s="9">
        <f>COUNTIF('Expense Log'!I3:I12,A17)</f>
        <v/>
      </c>
      <c r="C17" s="12">
        <f>SUMIF('Expense Log'!I3:I12,A17,'Expense Log'!M3:M12)</f>
        <v/>
      </c>
    </row>
    <row r="18">
      <c r="A18" s="3" t="inlineStr">
        <is>
          <t>Other</t>
        </is>
      </c>
      <c r="B18" s="3">
        <f>COUNTIF('Expense Log'!I3:I12,A18)</f>
        <v/>
      </c>
      <c r="C18" s="7">
        <f>SUMIF('Expense Log'!I3:I12,A18,'Expense Log'!M3:M12)</f>
        <v/>
      </c>
    </row>
    <row r="19"/>
    <row r="20">
      <c r="A20" s="16" t="inlineStr">
        <is>
          <t>Top Expense Category:</t>
        </is>
      </c>
      <c r="C20" s="17">
        <f>INDEX(A12:A18,MATCH(MAX(C12:C18),C12:C18,0))</f>
        <v/>
      </c>
    </row>
    <row r="21"/>
    <row r="22">
      <c r="A22" s="2" t="inlineStr">
        <is>
          <t>Category</t>
        </is>
      </c>
      <c r="B22" s="2" t="inlineStr">
        <is>
          <t>Paid</t>
        </is>
      </c>
      <c r="C22" s="2" t="inlineStr">
        <is>
          <t>Reimbursed</t>
        </is>
      </c>
    </row>
    <row r="23">
      <c r="A23" s="3" t="inlineStr">
        <is>
          <t>Doctor Visit</t>
        </is>
      </c>
      <c r="B23" s="7">
        <f>SUMIF('Expense Log'!I3:I12,A23,'Expense Log'!M3:M12)</f>
        <v/>
      </c>
      <c r="C23" s="7">
        <f>SUMIF('Expense Log'!I3:I12,A23,'Expense Log'!N3:N12)</f>
        <v/>
      </c>
    </row>
    <row r="24">
      <c r="A24" s="9" t="inlineStr">
        <is>
          <t>Copay</t>
        </is>
      </c>
      <c r="B24" s="12">
        <f>SUMIF('Expense Log'!I3:I12,A24,'Expense Log'!M3:M12)</f>
        <v/>
      </c>
      <c r="C24" s="12">
        <f>SUMIF('Expense Log'!I3:I12,A24,'Expense Log'!N3:N12)</f>
        <v/>
      </c>
    </row>
    <row r="25">
      <c r="A25" s="3" t="inlineStr">
        <is>
          <t>Dental</t>
        </is>
      </c>
      <c r="B25" s="7">
        <f>SUMIF('Expense Log'!I3:I12,A25,'Expense Log'!M3:M12)</f>
        <v/>
      </c>
      <c r="C25" s="7">
        <f>SUMIF('Expense Log'!I3:I12,A25,'Expense Log'!N3:N12)</f>
        <v/>
      </c>
    </row>
    <row r="26">
      <c r="A26" s="9" t="inlineStr">
        <is>
          <t>Vision</t>
        </is>
      </c>
      <c r="B26" s="12">
        <f>SUMIF('Expense Log'!I3:I12,A26,'Expense Log'!M3:M12)</f>
        <v/>
      </c>
      <c r="C26" s="12">
        <f>SUMIF('Expense Log'!I3:I12,A26,'Expense Log'!N3:N12)</f>
        <v/>
      </c>
    </row>
    <row r="27">
      <c r="A27" s="3" t="inlineStr">
        <is>
          <t>Prescription</t>
        </is>
      </c>
      <c r="B27" s="7">
        <f>SUMIF('Expense Log'!I3:I12,A27,'Expense Log'!M3:M12)</f>
        <v/>
      </c>
      <c r="C27" s="7">
        <f>SUMIF('Expense Log'!I3:I12,A27,'Expense Log'!N3:N12)</f>
        <v/>
      </c>
    </row>
    <row r="28">
      <c r="A28" s="9" t="inlineStr">
        <is>
          <t>Therapy</t>
        </is>
      </c>
      <c r="B28" s="12">
        <f>SUMIF('Expense Log'!I3:I12,A28,'Expense Log'!M3:M12)</f>
        <v/>
      </c>
      <c r="C28" s="12">
        <f>SUMIF('Expense Log'!I3:I12,A28,'Expense Log'!N3:N12)</f>
        <v/>
      </c>
    </row>
    <row r="29">
      <c r="A29" s="3" t="inlineStr">
        <is>
          <t>Other</t>
        </is>
      </c>
      <c r="B29" s="7">
        <f>SUMIF('Expense Log'!I3:I12,A29,'Expense Log'!M3:M12)</f>
        <v/>
      </c>
      <c r="C29" s="7">
        <f>SUMIF('Expense Log'!I3:I12,A29,'Expense Log'!N3:N12)</f>
        <v/>
      </c>
    </row>
  </sheetData>
  <mergeCells count="13">
    <mergeCell ref="A1:H1"/>
    <mergeCell ref="A3:C3"/>
    <mergeCell ref="D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26" customHeight="1">
      <c r="A1" s="19" t="inlineStr">
        <is>
          <t>FSA Medical Expense Receipt Log - User Guide</t>
        </is>
      </c>
    </row>
    <row r="2"/>
    <row r="3">
      <c r="A3" s="26" t="inlineStr">
        <is>
          <t>Purpose</t>
        </is>
      </c>
    </row>
    <row r="4" ht="60" customHeight="1">
      <c r="A4" s="27" t="inlineStr">
        <is>
          <t>This workbook helps you track eligible FSA (Flexible Spending Account) medical expenses, monitor receipt documentation, and follow reimbursement progress throughout the plan year.</t>
        </is>
      </c>
    </row>
    <row r="5"/>
    <row r="6">
      <c r="A6" s="26" t="inlineStr">
        <is>
          <t>How to Use the Expense Log</t>
        </is>
      </c>
    </row>
    <row r="7" ht="60" customHeight="1">
      <c r="A7" s="27" t="inlineStr">
        <is>
          <t>Enter each medical expense as a new row in the "Expense Log" sheet. Fill in the Receipt ID, dates, employee/dependent names, provider details, city and state, expense category, and item description. The "Eligible for FSA?" column will automatically evaluate based on the category you enter.</t>
        </is>
      </c>
    </row>
    <row r="8"/>
    <row r="9">
      <c r="A9" s="26" t="inlineStr">
        <is>
          <t>Entering Amounts</t>
        </is>
      </c>
    </row>
    <row r="10" ht="60" customHeight="1">
      <c r="A10" s="27" t="inlineStr">
        <is>
          <t>Enter the Amount Paid and Amount Reimbursed manually in the pale yellow cells. The Remaining Balance column will calculate automatically once an amount is eligible and reimbursed amounts are recorded.</t>
        </is>
      </c>
    </row>
    <row r="11"/>
    <row r="12">
      <c r="A12" s="26" t="inlineStr">
        <is>
          <t>Receipt Attached Column</t>
        </is>
      </c>
    </row>
    <row r="13" ht="60" customHeight="1">
      <c r="A13" s="27" t="inlineStr">
        <is>
          <t>Mark "Yes" once a receipt or itemized statement has been uploaded or filed. Rows marked "No" will be highlighted in red as a reminder to collect documentation.</t>
        </is>
      </c>
    </row>
    <row r="14"/>
    <row r="15">
      <c r="A15" s="26" t="inlineStr">
        <is>
          <t>IRS-Qualified Expenses Only</t>
        </is>
      </c>
    </row>
    <row r="16" ht="60" customHeight="1">
      <c r="A16" s="27" t="inlineStr">
        <is>
          <t>Only submit IRS-qualified medical expenses for FSA reimbursement. Common eligible categories include: Doctor Visits, Copays, Dental and Vision Care, Prescriptions, and Therapy Sessions. Over-the-counter items generally require a prescription to qualify.</t>
        </is>
      </c>
    </row>
    <row r="17"/>
    <row r="18">
      <c r="A18" s="26" t="inlineStr">
        <is>
          <t>Examples of Eligible Items</t>
        </is>
      </c>
    </row>
    <row r="19" ht="60" customHeight="1">
      <c r="A19" s="27" t="inlineStr">
        <is>
          <t>- Doctor office visits and specialist consultations
- Copays for medical appointments
- Dental cleanings, exams, and orthodontia
- Vision exams, glasses, and contact lenses
- Prescription medications
- Physical, occupational, or mental health therapy sessions</t>
        </is>
      </c>
    </row>
    <row r="20"/>
    <row r="21">
      <c r="A21" s="26" t="inlineStr">
        <is>
          <t>Keep Documentation</t>
        </is>
      </c>
    </row>
    <row r="22" ht="60" customHeight="1">
      <c r="A22" s="27" t="inlineStr">
        <is>
          <t>Retain all original receipts, Explanation of Benefits (EOB) statements, and itemized invoices for at least the current plan year plus one additional year in case of an FSA audit.</t>
        </is>
      </c>
    </row>
    <row r="23"/>
    <row r="24">
      <c r="A24" s="26" t="inlineStr">
        <is>
          <t>Summary Dashboard</t>
        </is>
      </c>
    </row>
    <row r="25" ht="60" customHeight="1">
      <c r="A25" s="27" t="inlineStr">
        <is>
          <t>The "Summary Dashboard" sheet automatically aggregates totals, reimbursement rates, and category breakdowns from the Expense Log. Review it periodically to track your year-to-date FSA activity.</t>
        </is>
      </c>
    </row>
    <row r="26"/>
    <row r="27">
      <c r="A27" s="26" t="inlineStr">
        <is>
          <t>Disclaimer</t>
        </is>
      </c>
    </row>
    <row r="28" ht="60" customHeight="1">
      <c r="A28" s="27" t="inlineStr">
        <is>
          <t>This template is provided for organizational purposes only. Always confirm expense eligibility, deadlines, and documentation requirements with your FSA plan administrator or benefits department before submitting a claim.</t>
        </is>
      </c>
    </row>
  </sheetData>
  <mergeCells count="19">
    <mergeCell ref="A1:F1"/>
    <mergeCell ref="A3:F3"/>
    <mergeCell ref="A4:F4"/>
    <mergeCell ref="A6:F6"/>
    <mergeCell ref="A7:F7"/>
    <mergeCell ref="A9:F9"/>
    <mergeCell ref="A10:F10"/>
    <mergeCell ref="A12:F12"/>
    <mergeCell ref="A13:F13"/>
    <mergeCell ref="A15:F15"/>
    <mergeCell ref="A16:F16"/>
    <mergeCell ref="A18:F18"/>
    <mergeCell ref="A19:F19"/>
    <mergeCell ref="A21:F21"/>
    <mergeCell ref="A22:F22"/>
    <mergeCell ref="A24:F24"/>
    <mergeCell ref="A25:F25"/>
    <mergeCell ref="A27:F27"/>
    <mergeCell ref="A28:F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2026-07-01T23:22:46Z</dcterms:created>
  <dcterms:modified xmlns:dcterms="http://purl.org/dc/terms/" xmlns:xsi="http://www.w3.org/2001/XMLSchema-instance" xsi:type="dcterms:W3CDTF">2026-07-01T23:22:46Z</dcterms:modified>
</cp:coreProperties>
</file>