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Tracker" sheetId="1" state="visible" r:id="rId1"/>
    <sheet xmlns:r="http://schemas.openxmlformats.org/officeDocument/2006/relationships" name="Entity Directory"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yyyy-mm-dd h:mm:ss"/>
    <numFmt numFmtId="165" formatCode="MM/DD/YYYY"/>
  </numFmts>
  <fonts count="9">
    <font>
      <name val="Calibri"/>
      <family val="2"/>
      <color theme="1"/>
      <sz val="11"/>
      <scheme val="minor"/>
    </font>
    <font>
      <name val="Calibri"/>
      <b val="1"/>
      <color rgb="000F766E"/>
      <sz val="16"/>
    </font>
    <font>
      <i val="1"/>
      <color rgb="00374151"/>
      <sz val="10"/>
    </font>
    <font>
      <name val="Calibri"/>
      <b val="1"/>
      <color rgb="00FFFFFF"/>
      <sz val="11"/>
    </font>
    <font>
      <b val="1"/>
    </font>
    <font>
      <b val="1"/>
      <color rgb="00DC2626"/>
    </font>
    <font>
      <b val="1"/>
      <color rgb="00D97706"/>
    </font>
    <font>
      <b val="1"/>
      <color rgb="0022C55E"/>
    </font>
    <font>
      <b val="1"/>
      <color rgb="000F766E"/>
      <sz val="11"/>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9">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0" fillId="4" borderId="1" pivotButton="0" quotePrefix="0" xfId="0"/>
    <xf numFmtId="0" fontId="0" fillId="0" borderId="1" applyAlignment="1" pivotButton="0" quotePrefix="0" xfId="0">
      <alignment horizontal="center" vertical="center" wrapText="1"/>
    </xf>
    <xf numFmtId="165" fontId="0" fillId="0" borderId="1" applyAlignment="1" pivotButton="0" quotePrefix="0" xfId="0">
      <alignment horizontal="center" vertical="center" wrapText="1"/>
    </xf>
    <xf numFmtId="165" fontId="0" fillId="3" borderId="1" applyAlignment="1" pivotButton="0" quotePrefix="0" xfId="0">
      <alignment horizontal="center" vertical="center" wrapText="1"/>
    </xf>
    <xf numFmtId="0" fontId="0" fillId="4" borderId="1" applyAlignment="1" pivotButton="0" quotePrefix="0" xfId="0">
      <alignment horizontal="left" vertical="center" wrapText="1"/>
    </xf>
    <xf numFmtId="0" fontId="0" fillId="5" borderId="1" pivotButton="0" quotePrefix="0" xfId="0"/>
    <xf numFmtId="0" fontId="0" fillId="5" borderId="1" applyAlignment="1" pivotButton="0" quotePrefix="0" xfId="0">
      <alignment horizontal="left" vertical="center" wrapText="1"/>
    </xf>
    <xf numFmtId="0" fontId="4" fillId="0" borderId="0" pivotButton="0" quotePrefix="0" xfId="0"/>
    <xf numFmtId="0" fontId="5" fillId="0" borderId="0" pivotButton="0" quotePrefix="0" xfId="0"/>
    <xf numFmtId="0" fontId="6" fillId="0" borderId="0" pivotButton="0" quotePrefix="0" xfId="0"/>
    <xf numFmtId="0" fontId="7" fillId="0" borderId="0" pivotButton="0" quotePrefix="0" xfId="0"/>
    <xf numFmtId="0" fontId="1" fillId="0" borderId="0" pivotButton="0" quotePrefix="0" xfId="0"/>
    <xf numFmtId="0"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0"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0" fontId="3" fillId="6" borderId="1" pivotButton="0" quotePrefix="0" xfId="0"/>
    <xf numFmtId="0"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5" fillId="4" borderId="1" applyAlignment="1" pivotButton="0" quotePrefix="0" xfId="0">
      <alignment horizontal="center" vertical="center" wrapText="1"/>
    </xf>
    <xf numFmtId="0" fontId="7" fillId="4" borderId="1" applyAlignment="1" pivotButton="0" quotePrefix="0" xfId="0">
      <alignment horizontal="center" vertical="center" wrapText="1"/>
    </xf>
    <xf numFmtId="0" fontId="8" fillId="5" borderId="1" applyAlignment="1" pivotButton="0" quotePrefix="0" xfId="0">
      <alignment vertical="top" wrapText="1"/>
    </xf>
    <xf numFmtId="0" fontId="0" fillId="5" borderId="1" applyAlignment="1" pivotButton="0" quotePrefix="0" xfId="0">
      <alignment vertical="top" wrapText="1"/>
    </xf>
    <xf numFmtId="0" fontId="8" fillId="4" borderId="1" applyAlignment="1" pivotButton="0" quotePrefix="0" xfId="0">
      <alignment vertical="top" wrapText="1"/>
    </xf>
    <xf numFmtId="0" fontId="0" fillId="4" borderId="1" applyAlignment="1" pivotButton="0" quotePrefix="0" xfId="0">
      <alignment vertical="top" wrapText="1"/>
    </xf>
  </cellXfs>
  <cellStyles count="1">
    <cellStyle name="Normal" xfId="0" builtinId="0" hidden="0"/>
  </cellStyles>
  <dxfs count="3">
    <dxf>
      <font>
        <b val="1"/>
        <color rgb="00DC2626"/>
      </font>
      <fill>
        <patternFill patternType="solid">
          <fgColor rgb="00FEE2E2"/>
        </patternFill>
      </fill>
    </dxf>
    <dxf>
      <font>
        <b val="1"/>
        <color rgb="00D97706"/>
      </font>
      <fill>
        <patternFill patternType="solid">
          <fgColor rgb="00FEF3C7"/>
        </patternFill>
      </fill>
    </dxf>
    <dxf>
      <font>
        <b val="1"/>
        <color rgb="0022C55E"/>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Document Status Breakdown</a:t>
            </a:r>
          </a:p>
        </rich>
      </tx>
    </title>
    <plotArea>
      <pieChart>
        <varyColors val="1"/>
        <ser>
          <idx val="0"/>
          <order val="0"/>
          <tx>
            <strRef>
              <f>'Dashboard'!B12</f>
            </strRef>
          </tx>
          <spPr>
            <a:ln xmlns:a="http://schemas.openxmlformats.org/drawingml/2006/main">
              <a:prstDash val="solid"/>
            </a:ln>
          </spPr>
          <cat>
            <numRef>
              <f>'Dashboard'!$A$13:$A$16</f>
            </numRef>
          </cat>
          <val>
            <numRef>
              <f>'Dashboard'!$B$13:$B$16</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Documents Tracked per Entity</a:t>
            </a:r>
          </a:p>
        </rich>
      </tx>
    </title>
    <plotArea>
      <barChart>
        <barDir val="col"/>
        <grouping val="clustered"/>
        <ser>
          <idx val="0"/>
          <order val="0"/>
          <tx>
            <strRef>
              <f>'Dashboard'!E12</f>
            </strRef>
          </tx>
          <spPr>
            <a:ln xmlns:a="http://schemas.openxmlformats.org/drawingml/2006/main">
              <a:prstDash val="solid"/>
            </a:ln>
          </spPr>
          <cat>
            <numRef>
              <f>'Dashboard'!$D$13:$D$18</f>
            </numRef>
          </cat>
          <val>
            <numRef>
              <f>'Dashboard'!$E$13:$E$18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Entity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Number of Documents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18</row>
      <rowOff>0</rowOff>
    </from>
    <ext cx="504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18</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K16"/>
  <sheetViews>
    <sheetView workbookViewId="0">
      <pane ySplit="4" topLeftCell="A5" activePane="bottomLeft" state="frozen"/>
      <selection pane="bottomLeft" activeCell="A1" sqref="A1"/>
    </sheetView>
  </sheetViews>
  <sheetFormatPr baseColWidth="8" defaultRowHeight="15"/>
  <cols>
    <col width="10" customWidth="1" min="1" max="1"/>
    <col width="26" customWidth="1" min="2" max="2"/>
    <col width="14" customWidth="1" min="3" max="3"/>
    <col width="34" customWidth="1" min="4" max="4"/>
    <col width="13" customWidth="1" min="5" max="5"/>
    <col width="15" customWidth="1" min="6" max="6"/>
    <col width="13" customWidth="1" min="7" max="7"/>
    <col width="15" customWidth="1" min="8" max="8"/>
    <col width="18" customWidth="1" min="9" max="9"/>
    <col width="22" customWidth="1" min="10" max="10"/>
    <col width="30" customWidth="1" min="11" max="11"/>
  </cols>
  <sheetData>
    <row r="1" ht="26" customHeight="1">
      <c r="A1" s="1" t="inlineStr">
        <is>
          <t>EIN Business Document Tracker</t>
        </is>
      </c>
    </row>
    <row r="2">
      <c r="A2" s="2" t="inlineStr">
        <is>
          <t>Track federal EIN letters, licenses, permits and filings by entity and expiration date.</t>
        </is>
      </c>
    </row>
    <row r="4" ht="32" customHeight="1">
      <c r="A4" s="3" t="inlineStr">
        <is>
          <t>Doc ID</t>
        </is>
      </c>
      <c r="B4" s="3" t="inlineStr">
        <is>
          <t>Entity Name</t>
        </is>
      </c>
      <c r="C4" s="3" t="inlineStr">
        <is>
          <t>EIN</t>
        </is>
      </c>
      <c r="D4" s="3" t="inlineStr">
        <is>
          <t>Document Type</t>
        </is>
      </c>
      <c r="E4" s="3" t="inlineStr">
        <is>
          <t>Issue Date</t>
        </is>
      </c>
      <c r="F4" s="3" t="inlineStr">
        <is>
          <t>Expiration Date</t>
        </is>
      </c>
      <c r="G4" s="3" t="inlineStr">
        <is>
          <t>Days Until Expiration</t>
        </is>
      </c>
      <c r="H4" s="3" t="inlineStr">
        <is>
          <t>Status</t>
        </is>
      </c>
      <c r="I4" s="3" t="inlineStr">
        <is>
          <t>Responsible Person</t>
        </is>
      </c>
      <c r="J4" s="3" t="inlineStr">
        <is>
          <t>Storage Location</t>
        </is>
      </c>
      <c r="K4" s="3" t="inlineStr">
        <is>
          <t>Notes</t>
        </is>
      </c>
    </row>
    <row r="5">
      <c r="A5" s="4" t="inlineStr">
        <is>
          <t>DOC-001</t>
        </is>
      </c>
      <c r="B5" s="4" t="inlineStr">
        <is>
          <t>Summit Builders LLC</t>
        </is>
      </c>
      <c r="C5" s="5">
        <f>IFERROR(VLOOKUP(B5,'Entity Directory'!$B$5:$C$14,2,FALSE),"")</f>
        <v/>
      </c>
      <c r="D5" s="4" t="inlineStr">
        <is>
          <t>IRS EIN Confirmation Letter (CP 575)</t>
        </is>
      </c>
      <c r="E5" s="6" t="n">
        <v>44630</v>
      </c>
      <c r="F5" s="7" t="n"/>
      <c r="G5" s="5">
        <f>IF(F5="","N/A",F5-TODAY())</f>
        <v/>
      </c>
      <c r="H5" s="5">
        <f>IF(F5="","No Expiration",IF(F5-TODAY()&lt;0,"Expired",IF(F5-TODAY()&lt;=30,"Expiring Soon","Active")))</f>
        <v/>
      </c>
      <c r="I5" s="4" t="inlineStr">
        <is>
          <t>Michael Turner</t>
        </is>
      </c>
      <c r="J5" s="4" t="inlineStr">
        <is>
          <t>Fireproof Safe - HQ</t>
        </is>
      </c>
      <c r="K5" s="8" t="inlineStr">
        <is>
          <t>Original EIN assignment letter</t>
        </is>
      </c>
    </row>
    <row r="6">
      <c r="A6" s="9" t="inlineStr">
        <is>
          <t>DOC-002</t>
        </is>
      </c>
      <c r="B6" s="9" t="inlineStr">
        <is>
          <t>Riverside Supply Inc.</t>
        </is>
      </c>
      <c r="C6" s="5">
        <f>IFERROR(VLOOKUP(B6,'Entity Directory'!$B$5:$C$14,2,FALSE),"")</f>
        <v/>
      </c>
      <c r="D6" s="9" t="inlineStr">
        <is>
          <t>Sales Tax Permit</t>
        </is>
      </c>
      <c r="E6" s="6" t="n">
        <v>45870</v>
      </c>
      <c r="F6" s="7" t="n">
        <v>46235</v>
      </c>
      <c r="G6" s="5">
        <f>IF(F6="","N/A",F6-TODAY())</f>
        <v/>
      </c>
      <c r="H6" s="5">
        <f>IF(F6="","No Expiration",IF(F6-TODAY()&lt;0,"Expired",IF(F6-TODAY()&lt;=30,"Expiring Soon","Active")))</f>
        <v/>
      </c>
      <c r="I6" s="9" t="inlineStr">
        <is>
          <t>Jennifer Alvarez</t>
        </is>
      </c>
      <c r="J6" s="9" t="inlineStr">
        <is>
          <t>Cloud Drive - Compliance</t>
        </is>
      </c>
      <c r="K6" s="10" t="inlineStr">
        <is>
          <t>Renew annually with state</t>
        </is>
      </c>
    </row>
    <row r="7">
      <c r="A7" s="4" t="inlineStr">
        <is>
          <t>DOC-003</t>
        </is>
      </c>
      <c r="B7" s="4" t="inlineStr">
        <is>
          <t>Oakwood Consulting LLC</t>
        </is>
      </c>
      <c r="C7" s="5">
        <f>IFERROR(VLOOKUP(B7,'Entity Directory'!$B$5:$C$14,2,FALSE),"")</f>
        <v/>
      </c>
      <c r="D7" s="4" t="inlineStr">
        <is>
          <t>Business License</t>
        </is>
      </c>
      <c r="E7" s="6" t="n">
        <v>45915</v>
      </c>
      <c r="F7" s="7" t="n">
        <v>46280</v>
      </c>
      <c r="G7" s="5">
        <f>IF(F7="","N/A",F7-TODAY())</f>
        <v/>
      </c>
      <c r="H7" s="5">
        <f>IF(F7="","No Expiration",IF(F7-TODAY()&lt;0,"Expired",IF(F7-TODAY()&lt;=30,"Expiring Soon","Active")))</f>
        <v/>
      </c>
      <c r="I7" s="4" t="inlineStr">
        <is>
          <t>David Chen</t>
        </is>
      </c>
      <c r="J7" s="4" t="inlineStr">
        <is>
          <t>Filing Cabinet - Office 2</t>
        </is>
      </c>
      <c r="K7" s="8" t="inlineStr">
        <is>
          <t>City of Austin TX</t>
        </is>
      </c>
    </row>
    <row r="8">
      <c r="A8" s="9" t="inlineStr">
        <is>
          <t>DOC-004</t>
        </is>
      </c>
      <c r="B8" s="9" t="inlineStr">
        <is>
          <t>Cascade Freight Co.</t>
        </is>
      </c>
      <c r="C8" s="5">
        <f>IFERROR(VLOOKUP(B8,'Entity Directory'!$B$5:$C$14,2,FALSE),"")</f>
        <v/>
      </c>
      <c r="D8" s="9" t="inlineStr">
        <is>
          <t>IRS EIN Confirmation Letter (CP 575)</t>
        </is>
      </c>
      <c r="E8" s="6" t="n">
        <v>44369</v>
      </c>
      <c r="F8" s="7" t="n"/>
      <c r="G8" s="5">
        <f>IF(F8="","N/A",F8-TODAY())</f>
        <v/>
      </c>
      <c r="H8" s="5">
        <f>IF(F8="","No Expiration",IF(F8-TODAY()&lt;0,"Expired",IF(F8-TODAY()&lt;=30,"Expiring Soon","Active")))</f>
        <v/>
      </c>
      <c r="I8" s="9" t="inlineStr">
        <is>
          <t>Sarah Mitchell</t>
        </is>
      </c>
      <c r="J8" s="9" t="inlineStr">
        <is>
          <t>Fireproof Safe - HQ</t>
        </is>
      </c>
      <c r="K8" s="10" t="inlineStr">
        <is>
          <t>Original EIN assignment letter</t>
        </is>
      </c>
    </row>
    <row r="9">
      <c r="A9" s="4" t="inlineStr">
        <is>
          <t>DOC-005</t>
        </is>
      </c>
      <c r="B9" s="4" t="inlineStr">
        <is>
          <t>Bluepeak Technologies Inc.</t>
        </is>
      </c>
      <c r="C9" s="5">
        <f>IFERROR(VLOOKUP(B9,'Entity Directory'!$B$5:$C$14,2,FALSE),"")</f>
        <v/>
      </c>
      <c r="D9" s="4" t="inlineStr">
        <is>
          <t>Workers Compensation Insurance</t>
        </is>
      </c>
      <c r="E9" s="6" t="n">
        <v>45962</v>
      </c>
      <c r="F9" s="7" t="n">
        <v>46327</v>
      </c>
      <c r="G9" s="5">
        <f>IF(F9="","N/A",F9-TODAY())</f>
        <v/>
      </c>
      <c r="H9" s="5">
        <f>IF(F9="","No Expiration",IF(F9-TODAY()&lt;0,"Expired",IF(F9-TODAY()&lt;=30,"Expiring Soon","Active")))</f>
        <v/>
      </c>
      <c r="I9" s="4" t="inlineStr">
        <is>
          <t>James Rodriguez</t>
        </is>
      </c>
      <c r="J9" s="4" t="inlineStr">
        <is>
          <t>Cloud Drive - HR</t>
        </is>
      </c>
      <c r="K9" s="8" t="inlineStr">
        <is>
          <t>Policy renews yearly</t>
        </is>
      </c>
    </row>
    <row r="10">
      <c r="A10" s="9" t="inlineStr">
        <is>
          <t>DOC-006</t>
        </is>
      </c>
      <c r="B10" s="9" t="inlineStr">
        <is>
          <t>Golden State Realty Group</t>
        </is>
      </c>
      <c r="C10" s="5">
        <f>IFERROR(VLOOKUP(B10,'Entity Directory'!$B$5:$C$14,2,FALSE),"")</f>
        <v/>
      </c>
      <c r="D10" s="9" t="inlineStr">
        <is>
          <t>Certificate of Good Standing</t>
        </is>
      </c>
      <c r="E10" s="6" t="n">
        <v>45789</v>
      </c>
      <c r="F10" s="7" t="n">
        <v>46154</v>
      </c>
      <c r="G10" s="5">
        <f>IF(F10="","N/A",F10-TODAY())</f>
        <v/>
      </c>
      <c r="H10" s="5">
        <f>IF(F10="","No Expiration",IF(F10-TODAY()&lt;0,"Expired",IF(F10-TODAY()&lt;=30,"Expiring Soon","Active")))</f>
        <v/>
      </c>
      <c r="I10" s="9" t="inlineStr">
        <is>
          <t>Emily Johnson</t>
        </is>
      </c>
      <c r="J10" s="9" t="inlineStr">
        <is>
          <t>Cloud Drive - Legal</t>
        </is>
      </c>
      <c r="K10" s="10" t="inlineStr">
        <is>
          <t>Required for bank refinancing</t>
        </is>
      </c>
    </row>
    <row r="11">
      <c r="A11" s="4" t="inlineStr">
        <is>
          <t>DOC-007</t>
        </is>
      </c>
      <c r="B11" s="4" t="inlineStr">
        <is>
          <t>Riverside Supply Inc.</t>
        </is>
      </c>
      <c r="C11" s="5">
        <f>IFERROR(VLOOKUP(B11,'Entity Directory'!$B$5:$C$14,2,FALSE),"")</f>
        <v/>
      </c>
      <c r="D11" s="4" t="inlineStr">
        <is>
          <t>1099-NEC Filing Confirmation</t>
        </is>
      </c>
      <c r="E11" s="6" t="n">
        <v>46053</v>
      </c>
      <c r="F11" s="7" t="n"/>
      <c r="G11" s="5">
        <f>IF(F11="","N/A",F11-TODAY())</f>
        <v/>
      </c>
      <c r="H11" s="5">
        <f>IF(F11="","No Expiration",IF(F11-TODAY()&lt;0,"Expired",IF(F11-TODAY()&lt;=30,"Expiring Soon","Active")))</f>
        <v/>
      </c>
      <c r="I11" s="4" t="inlineStr">
        <is>
          <t>Jennifer Alvarez</t>
        </is>
      </c>
      <c r="J11" s="4" t="inlineStr">
        <is>
          <t>Cloud Drive - Accounting</t>
        </is>
      </c>
      <c r="K11" s="8" t="inlineStr">
        <is>
          <t>Filed with IRS FIRE system</t>
        </is>
      </c>
    </row>
    <row r="12">
      <c r="A12" s="9" t="inlineStr">
        <is>
          <t>DOC-008</t>
        </is>
      </c>
      <c r="B12" s="9" t="inlineStr">
        <is>
          <t>Cascade Freight Co.</t>
        </is>
      </c>
      <c r="C12" s="5">
        <f>IFERROR(VLOOKUP(B12,'Entity Directory'!$B$5:$C$14,2,FALSE),"")</f>
        <v/>
      </c>
      <c r="D12" s="9" t="inlineStr">
        <is>
          <t>DOT / Motor Carrier Permit</t>
        </is>
      </c>
      <c r="E12" s="6" t="n">
        <v>45935</v>
      </c>
      <c r="F12" s="7" t="n">
        <v>46300</v>
      </c>
      <c r="G12" s="5">
        <f>IF(F12="","N/A",F12-TODAY())</f>
        <v/>
      </c>
      <c r="H12" s="5">
        <f>IF(F12="","No Expiration",IF(F12-TODAY()&lt;0,"Expired",IF(F12-TODAY()&lt;=30,"Expiring Soon","Active")))</f>
        <v/>
      </c>
      <c r="I12" s="9" t="inlineStr">
        <is>
          <t>Sarah Mitchell</t>
        </is>
      </c>
      <c r="J12" s="9" t="inlineStr">
        <is>
          <t>Filing Cabinet - Ops</t>
        </is>
      </c>
      <c r="K12" s="10" t="inlineStr">
        <is>
          <t>FMCSA registration</t>
        </is>
      </c>
    </row>
    <row r="13">
      <c r="A13" s="4" t="inlineStr">
        <is>
          <t>DOC-009</t>
        </is>
      </c>
      <c r="B13" s="4" t="inlineStr">
        <is>
          <t>Oakwood Consulting LLC</t>
        </is>
      </c>
      <c r="C13" s="5">
        <f>IFERROR(VLOOKUP(B13,'Entity Directory'!$B$5:$C$14,2,FALSE),"")</f>
        <v/>
      </c>
      <c r="D13" s="4" t="inlineStr">
        <is>
          <t>Professional Liability Insurance</t>
        </is>
      </c>
      <c r="E13" s="6" t="n">
        <v>45992</v>
      </c>
      <c r="F13" s="7" t="n">
        <v>46249</v>
      </c>
      <c r="G13" s="5">
        <f>IF(F13="","N/A",F13-TODAY())</f>
        <v/>
      </c>
      <c r="H13" s="5">
        <f>IF(F13="","No Expiration",IF(F13-TODAY()&lt;0,"Expired",IF(F13-TODAY()&lt;=30,"Expiring Soon","Active")))</f>
        <v/>
      </c>
      <c r="I13" s="4" t="inlineStr">
        <is>
          <t>David Chen</t>
        </is>
      </c>
      <c r="J13" s="4" t="inlineStr">
        <is>
          <t>Cloud Drive - Compliance</t>
        </is>
      </c>
      <c r="K13" s="8" t="inlineStr">
        <is>
          <t>Renewal quote pending</t>
        </is>
      </c>
    </row>
    <row r="14">
      <c r="A14" s="9" t="inlineStr">
        <is>
          <t>DOC-010</t>
        </is>
      </c>
      <c r="B14" s="9" t="inlineStr">
        <is>
          <t>Bluepeak Technologies Inc.</t>
        </is>
      </c>
      <c r="C14" s="5">
        <f>IFERROR(VLOOKUP(B14,'Entity Directory'!$B$5:$C$14,2,FALSE),"")</f>
        <v/>
      </c>
      <c r="D14" s="9" t="inlineStr">
        <is>
          <t>Articles of Organization (Certified Copy)</t>
        </is>
      </c>
      <c r="E14" s="6" t="n">
        <v>43939</v>
      </c>
      <c r="F14" s="7" t="n"/>
      <c r="G14" s="5">
        <f>IF(F14="","N/A",F14-TODAY())</f>
        <v/>
      </c>
      <c r="H14" s="5">
        <f>IF(F14="","No Expiration",IF(F14-TODAY()&lt;0,"Expired",IF(F14-TODAY()&lt;=30,"Expiring Soon","Active")))</f>
        <v/>
      </c>
      <c r="I14" s="9" t="inlineStr">
        <is>
          <t>James Rodriguez</t>
        </is>
      </c>
      <c r="J14" s="9" t="inlineStr">
        <is>
          <t>Fireproof Safe - HQ</t>
        </is>
      </c>
      <c r="K14" s="10" t="inlineStr">
        <is>
          <t>Certified copy from Secretary of State</t>
        </is>
      </c>
    </row>
    <row r="16">
      <c r="A16" s="11" t="inlineStr">
        <is>
          <t>TOTALS</t>
        </is>
      </c>
      <c r="D16" s="11" t="inlineStr">
        <is>
          <t>Total Documents: =10</t>
        </is>
      </c>
      <c r="H16" s="12">
        <f>COUNTIF(H5:H14,"Expired")&amp;" Expired"</f>
        <v/>
      </c>
      <c r="I16" s="13">
        <f>COUNTIF(H5:H14,"Expiring Soon")&amp;" Expiring Soon"</f>
        <v/>
      </c>
      <c r="J16" s="14">
        <f>COUNTIF(H5:H14,"Active")&amp;" Active"</f>
        <v/>
      </c>
    </row>
  </sheetData>
  <mergeCells count="1">
    <mergeCell ref="A1:K1"/>
  </mergeCells>
  <conditionalFormatting sqref="H5:H14">
    <cfRule type="expression" priority="1" dxfId="0" stopIfTrue="1">
      <formula>H5="Expired"</formula>
    </cfRule>
    <cfRule type="expression" priority="2" dxfId="1" stopIfTrue="1">
      <formula>H5="Expiring Soon"</formula>
    </cfRule>
    <cfRule type="expression" priority="3" dxfId="2" stopIfTrue="1">
      <formula>H5="Active"</formula>
    </cfRule>
  </conditionalFormatting>
  <dataValidations count="2">
    <dataValidation sqref="B5:B14" showErrorMessage="1" showInputMessage="1" allowBlank="1" type="list">
      <formula1>='Entity Directory'!$B$5:$B$14</formula1>
    </dataValidation>
    <dataValidation sqref="D5:D14" showErrorMessage="1" showInputMessage="1" allowBlank="1" type="list">
      <formula1>"IRS EIN Confirmation Letter (CP 575),Sales Tax Permit,Business License,Workers Compensation Insurance,Certificate of Good Standing,1099-NEC Filing Confirmation,DOT / Motor Carrier Permit,Professional Liability Insurance,Articles of Organization (Certified Copy),Other"</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6"/>
  <sheetViews>
    <sheetView workbookViewId="0">
      <pane ySplit="4" topLeftCell="A5" activePane="bottomLeft" state="frozen"/>
      <selection pane="bottomLeft" activeCell="A1" sqref="A1"/>
    </sheetView>
  </sheetViews>
  <sheetFormatPr baseColWidth="8" defaultRowHeight="15"/>
  <cols>
    <col width="10" customWidth="1" min="1" max="1"/>
    <col width="26" customWidth="1" min="2" max="2"/>
    <col width="14" customWidth="1" min="3" max="3"/>
    <col width="15" customWidth="1" min="4" max="4"/>
    <col width="12" customWidth="1" min="5" max="5"/>
    <col width="14" customWidth="1" min="6" max="6"/>
    <col width="24" customWidth="1" min="7" max="7"/>
    <col width="34" customWidth="1" min="8" max="8"/>
    <col width="11" customWidth="1" min="9" max="9"/>
  </cols>
  <sheetData>
    <row r="1" ht="26" customHeight="1">
      <c r="A1" s="15" t="inlineStr">
        <is>
          <t>Business Entity Directory</t>
        </is>
      </c>
    </row>
    <row r="2">
      <c r="A2" s="2" t="inlineStr">
        <is>
          <t>Master list of registered business entities and their federal EIN records.</t>
        </is>
      </c>
    </row>
    <row r="4" ht="32" customHeight="1">
      <c r="A4" s="3" t="inlineStr">
        <is>
          <t>Entity ID</t>
        </is>
      </c>
      <c r="B4" s="3" t="inlineStr">
        <is>
          <t>Legal Business Name</t>
        </is>
      </c>
      <c r="C4" s="3" t="inlineStr">
        <is>
          <t>EIN</t>
        </is>
      </c>
      <c r="D4" s="3" t="inlineStr">
        <is>
          <t>Entity Type</t>
        </is>
      </c>
      <c r="E4" s="3" t="inlineStr">
        <is>
          <t>State of Formation</t>
        </is>
      </c>
      <c r="F4" s="3" t="inlineStr">
        <is>
          <t>Formation Date</t>
        </is>
      </c>
      <c r="G4" s="3" t="inlineStr">
        <is>
          <t>Registered Agent</t>
        </is>
      </c>
      <c r="H4" s="3" t="inlineStr">
        <is>
          <t>Business Address</t>
        </is>
      </c>
      <c r="I4" s="3" t="inlineStr">
        <is>
          <t>Status</t>
        </is>
      </c>
    </row>
    <row r="5">
      <c r="A5" s="16" t="inlineStr">
        <is>
          <t>ENT-01</t>
        </is>
      </c>
      <c r="B5" s="8" t="inlineStr">
        <is>
          <t>Summit Builders LLC</t>
        </is>
      </c>
      <c r="C5" s="16" t="inlineStr">
        <is>
          <t>84-1234567</t>
        </is>
      </c>
      <c r="D5" s="16" t="inlineStr">
        <is>
          <t>LLC</t>
        </is>
      </c>
      <c r="E5" s="16" t="inlineStr">
        <is>
          <t>TX</t>
        </is>
      </c>
      <c r="F5" s="17" t="n">
        <v>43224</v>
      </c>
      <c r="G5" s="8" t="inlineStr">
        <is>
          <t>Northwest Registered Agent</t>
        </is>
      </c>
      <c r="H5" s="8" t="inlineStr">
        <is>
          <t>4820 Barton Springs Rd, Austin, TX 78704</t>
        </is>
      </c>
      <c r="I5" s="16" t="inlineStr">
        <is>
          <t>Active</t>
        </is>
      </c>
    </row>
    <row r="6">
      <c r="A6" s="18" t="inlineStr">
        <is>
          <t>ENT-02</t>
        </is>
      </c>
      <c r="B6" s="10" t="inlineStr">
        <is>
          <t>Riverside Supply Inc.</t>
        </is>
      </c>
      <c r="C6" s="18" t="inlineStr">
        <is>
          <t>47-2345678</t>
        </is>
      </c>
      <c r="D6" s="18" t="inlineStr">
        <is>
          <t>C-Corporation</t>
        </is>
      </c>
      <c r="E6" s="18" t="inlineStr">
        <is>
          <t>CO</t>
        </is>
      </c>
      <c r="F6" s="19" t="n">
        <v>42419</v>
      </c>
      <c r="G6" s="10" t="inlineStr">
        <is>
          <t>CT Corporation System</t>
        </is>
      </c>
      <c r="H6" s="10" t="inlineStr">
        <is>
          <t>1500 Larimer St, Denver, CO 80202</t>
        </is>
      </c>
      <c r="I6" s="18" t="inlineStr">
        <is>
          <t>Active</t>
        </is>
      </c>
    </row>
    <row r="7">
      <c r="A7" s="16" t="inlineStr">
        <is>
          <t>ENT-03</t>
        </is>
      </c>
      <c r="B7" s="8" t="inlineStr">
        <is>
          <t>Oakwood Consulting LLC</t>
        </is>
      </c>
      <c r="C7" s="16" t="inlineStr">
        <is>
          <t>82-3456789</t>
        </is>
      </c>
      <c r="D7" s="16" t="inlineStr">
        <is>
          <t>LLC</t>
        </is>
      </c>
      <c r="E7" s="16" t="inlineStr">
        <is>
          <t>TX</t>
        </is>
      </c>
      <c r="F7" s="17" t="n">
        <v>43738</v>
      </c>
      <c r="G7" s="8" t="inlineStr">
        <is>
          <t>Northwest Registered Agent</t>
        </is>
      </c>
      <c r="H7" s="8" t="inlineStr">
        <is>
          <t>211 E 7th St, Austin, TX 78701</t>
        </is>
      </c>
      <c r="I7" s="16" t="inlineStr">
        <is>
          <t>Active</t>
        </is>
      </c>
    </row>
    <row r="8">
      <c r="A8" s="18" t="inlineStr">
        <is>
          <t>ENT-04</t>
        </is>
      </c>
      <c r="B8" s="10" t="inlineStr">
        <is>
          <t>Cascade Freight Co.</t>
        </is>
      </c>
      <c r="C8" s="18" t="inlineStr">
        <is>
          <t>91-4567890</t>
        </is>
      </c>
      <c r="D8" s="18" t="inlineStr">
        <is>
          <t>LLC</t>
        </is>
      </c>
      <c r="E8" s="18" t="inlineStr">
        <is>
          <t>OH</t>
        </is>
      </c>
      <c r="F8" s="19" t="n">
        <v>42320</v>
      </c>
      <c r="G8" s="10" t="inlineStr">
        <is>
          <t>CSC Global</t>
        </is>
      </c>
      <c r="H8" s="10" t="inlineStr">
        <is>
          <t>980 Front St, Columbus, OH 43215</t>
        </is>
      </c>
      <c r="I8" s="18" t="inlineStr">
        <is>
          <t>Active</t>
        </is>
      </c>
    </row>
    <row r="9">
      <c r="A9" s="16" t="inlineStr">
        <is>
          <t>ENT-05</t>
        </is>
      </c>
      <c r="B9" s="8" t="inlineStr">
        <is>
          <t>Bluepeak Technologies Inc.</t>
        </is>
      </c>
      <c r="C9" s="16" t="inlineStr">
        <is>
          <t>45-5678901</t>
        </is>
      </c>
      <c r="D9" s="16" t="inlineStr">
        <is>
          <t>C-Corporation</t>
        </is>
      </c>
      <c r="E9" s="16" t="inlineStr">
        <is>
          <t>WA</t>
        </is>
      </c>
      <c r="F9" s="17" t="n">
        <v>43838</v>
      </c>
      <c r="G9" s="8" t="inlineStr">
        <is>
          <t>Registered Agents Inc.</t>
        </is>
      </c>
      <c r="H9" s="8" t="inlineStr">
        <is>
          <t>1201 3rd Ave, Seattle, WA 98101</t>
        </is>
      </c>
      <c r="I9" s="16" t="inlineStr">
        <is>
          <t>Active</t>
        </is>
      </c>
    </row>
    <row r="10">
      <c r="A10" s="18" t="inlineStr">
        <is>
          <t>ENT-06</t>
        </is>
      </c>
      <c r="B10" s="10" t="inlineStr">
        <is>
          <t>Golden State Realty Group</t>
        </is>
      </c>
      <c r="C10" s="18" t="inlineStr">
        <is>
          <t>26-6789012</t>
        </is>
      </c>
      <c r="D10" s="18" t="inlineStr">
        <is>
          <t>S-Corporation</t>
        </is>
      </c>
      <c r="E10" s="18" t="inlineStr">
        <is>
          <t>AZ</t>
        </is>
      </c>
      <c r="F10" s="19" t="n">
        <v>42911</v>
      </c>
      <c r="G10" s="10" t="inlineStr">
        <is>
          <t>Harvard Business Services</t>
        </is>
      </c>
      <c r="H10" s="10" t="inlineStr">
        <is>
          <t>2390 E Camelback Rd, Phoenix, AZ 85016</t>
        </is>
      </c>
      <c r="I10" s="18" t="inlineStr">
        <is>
          <t>Active</t>
        </is>
      </c>
    </row>
    <row r="11">
      <c r="A11" s="16" t="inlineStr">
        <is>
          <t>ENT-07</t>
        </is>
      </c>
      <c r="B11" s="8" t="inlineStr">
        <is>
          <t>Peachtree Marketing LLC</t>
        </is>
      </c>
      <c r="C11" s="16" t="inlineStr">
        <is>
          <t>63-7890123</t>
        </is>
      </c>
      <c r="D11" s="16" t="inlineStr">
        <is>
          <t>LLC</t>
        </is>
      </c>
      <c r="E11" s="16" t="inlineStr">
        <is>
          <t>GA</t>
        </is>
      </c>
      <c r="F11" s="17" t="n">
        <v>44258</v>
      </c>
      <c r="G11" s="8" t="inlineStr">
        <is>
          <t>Corporate Creations</t>
        </is>
      </c>
      <c r="H11" s="8" t="inlineStr">
        <is>
          <t>3355 Lenox Rd NE, Atlanta, GA 30326</t>
        </is>
      </c>
      <c r="I11" s="16" t="inlineStr">
        <is>
          <t>Active</t>
        </is>
      </c>
    </row>
    <row r="12">
      <c r="A12" s="18" t="inlineStr">
        <is>
          <t>ENT-08</t>
        </is>
      </c>
      <c r="B12" s="10" t="inlineStr">
        <is>
          <t>Ironclad Manufacturing Inc.</t>
        </is>
      </c>
      <c r="C12" s="18" t="inlineStr">
        <is>
          <t>38-8901234</t>
        </is>
      </c>
      <c r="D12" s="18" t="inlineStr">
        <is>
          <t>C-Corporation</t>
        </is>
      </c>
      <c r="E12" s="18" t="inlineStr">
        <is>
          <t>OH</t>
        </is>
      </c>
      <c r="F12" s="19" t="n">
        <v>41868</v>
      </c>
      <c r="G12" s="10" t="inlineStr">
        <is>
          <t>CSC Global</t>
        </is>
      </c>
      <c r="H12" s="10" t="inlineStr">
        <is>
          <t>60 E Broad St, Columbus, OH 43215</t>
        </is>
      </c>
      <c r="I12" s="18" t="inlineStr">
        <is>
          <t>Inactive</t>
        </is>
      </c>
    </row>
    <row r="13">
      <c r="A13" s="16" t="inlineStr">
        <is>
          <t>ENT-09</t>
        </is>
      </c>
      <c r="B13" s="8" t="inlineStr">
        <is>
          <t>Lonestar Logistics LLC</t>
        </is>
      </c>
      <c r="C13" s="16" t="inlineStr">
        <is>
          <t>72-9012345</t>
        </is>
      </c>
      <c r="D13" s="16" t="inlineStr">
        <is>
          <t>LLC</t>
        </is>
      </c>
      <c r="E13" s="16" t="inlineStr">
        <is>
          <t>TX</t>
        </is>
      </c>
      <c r="F13" s="17" t="n">
        <v>44835</v>
      </c>
      <c r="G13" s="8" t="inlineStr">
        <is>
          <t>Northwest Registered Agent</t>
        </is>
      </c>
      <c r="H13" s="8" t="inlineStr">
        <is>
          <t>5900 Balcones Dr, Austin, TX 78731</t>
        </is>
      </c>
      <c r="I13" s="16" t="inlineStr">
        <is>
          <t>Active</t>
        </is>
      </c>
    </row>
    <row r="14">
      <c r="A14" s="18" t="inlineStr">
        <is>
          <t>ENT-10</t>
        </is>
      </c>
      <c r="B14" s="10" t="inlineStr">
        <is>
          <t>Rocky Mountain Foods Inc.</t>
        </is>
      </c>
      <c r="C14" s="18" t="inlineStr">
        <is>
          <t>84-0123456</t>
        </is>
      </c>
      <c r="D14" s="18" t="inlineStr">
        <is>
          <t>C-Corporation</t>
        </is>
      </c>
      <c r="E14" s="18" t="inlineStr">
        <is>
          <t>CO</t>
        </is>
      </c>
      <c r="F14" s="19" t="n">
        <v>41393</v>
      </c>
      <c r="G14" s="10" t="inlineStr">
        <is>
          <t>CT Corporation System</t>
        </is>
      </c>
      <c r="H14" s="10" t="inlineStr">
        <is>
          <t>789 Sheridan Blvd, Denver, CO 80214</t>
        </is>
      </c>
      <c r="I14" s="18" t="inlineStr">
        <is>
          <t>Active</t>
        </is>
      </c>
    </row>
    <row r="16">
      <c r="A16" s="11" t="inlineStr">
        <is>
          <t>Total Entities:</t>
        </is>
      </c>
      <c r="B16" s="11">
        <f>COUNTA(B5:B14)</f>
        <v/>
      </c>
      <c r="D16" s="11" t="inlineStr">
        <is>
          <t>Active Entities:</t>
        </is>
      </c>
      <c r="E16" s="14">
        <f>COUNTIF(I5:I14,"Active")</f>
        <v/>
      </c>
    </row>
  </sheetData>
  <mergeCells count="1">
    <mergeCell ref="A1:I1"/>
  </mergeCells>
  <dataValidations count="1">
    <dataValidation sqref="I5:I14" showErrorMessage="1" showInputMessage="1" allowBlank="1" type="list">
      <formula1>"Active,Inactive,Dissolved"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28" customWidth="1" min="1" max="1"/>
    <col width="14" customWidth="1" min="2" max="2"/>
    <col width="14" customWidth="1" min="3" max="3"/>
    <col width="26" customWidth="1" min="4" max="4"/>
    <col width="14" customWidth="1" min="5" max="5"/>
    <col width="14" customWidth="1" min="6" max="6"/>
  </cols>
  <sheetData>
    <row r="1" ht="26" customHeight="1">
      <c r="A1" s="15" t="inlineStr">
        <is>
          <t>Compliance Dashboard</t>
        </is>
      </c>
    </row>
    <row r="2">
      <c r="A2" s="2" t="inlineStr">
        <is>
          <t>Key metrics and visual summary of document tracking status.</t>
        </is>
      </c>
    </row>
    <row r="4">
      <c r="A4" s="20" t="inlineStr">
        <is>
          <t>Key Metric</t>
        </is>
      </c>
      <c r="B4" s="20" t="inlineStr">
        <is>
          <t>Value</t>
        </is>
      </c>
    </row>
    <row r="5">
      <c r="A5" s="4" t="inlineStr">
        <is>
          <t>Total Documents Tracked</t>
        </is>
      </c>
      <c r="B5" s="21">
        <f>COUNTA('Document Tracker'!A5:A14)</f>
        <v/>
      </c>
    </row>
    <row r="6">
      <c r="A6" s="9" t="inlineStr">
        <is>
          <t>Total Entities</t>
        </is>
      </c>
      <c r="B6" s="22">
        <f>COUNTA('Entity Directory'!B5:B14)</f>
        <v/>
      </c>
    </row>
    <row r="7">
      <c r="A7" s="4" t="inlineStr">
        <is>
          <t>Expired Documents</t>
        </is>
      </c>
      <c r="B7" s="23">
        <f>COUNTIF('Document Tracker'!H5:H14,"Expired")</f>
        <v/>
      </c>
    </row>
    <row r="8">
      <c r="A8" s="9" t="inlineStr">
        <is>
          <t>Expiring Soon (30 Days)</t>
        </is>
      </c>
      <c r="B8" s="22">
        <f>COUNTIF('Document Tracker'!H5:H14,"Expiring Soon")</f>
        <v/>
      </c>
    </row>
    <row r="9">
      <c r="A9" s="4" t="inlineStr">
        <is>
          <t>Active / Compliant</t>
        </is>
      </c>
      <c r="B9" s="24">
        <f>COUNTIF('Document Tracker'!H5:H14,"Active")</f>
        <v/>
      </c>
    </row>
    <row r="12">
      <c r="A12" s="20" t="inlineStr">
        <is>
          <t>Status</t>
        </is>
      </c>
      <c r="B12" s="20" t="inlineStr">
        <is>
          <t>Count</t>
        </is>
      </c>
      <c r="D12" s="20" t="inlineStr">
        <is>
          <t>Document Type</t>
        </is>
      </c>
      <c r="E12" s="20" t="inlineStr">
        <is>
          <t>Count</t>
        </is>
      </c>
    </row>
    <row r="13">
      <c r="A13" s="4" t="inlineStr">
        <is>
          <t>Expired</t>
        </is>
      </c>
      <c r="B13" s="4">
        <f>COUNTIF('Document Tracker'!H5:H14,"Expired")</f>
        <v/>
      </c>
      <c r="D13" s="4" t="inlineStr">
        <is>
          <t>Summit Builders LLC</t>
        </is>
      </c>
      <c r="E13" s="4">
        <f>COUNTIF('Document Tracker'!B5:B14,"Summit Builders LLC")</f>
        <v/>
      </c>
    </row>
    <row r="14">
      <c r="A14" s="9" t="inlineStr">
        <is>
          <t>Expiring Soon</t>
        </is>
      </c>
      <c r="B14" s="9">
        <f>COUNTIF('Document Tracker'!H5:H14,"Expiring Soon")</f>
        <v/>
      </c>
      <c r="D14" s="9" t="inlineStr">
        <is>
          <t>Riverside Supply Inc.</t>
        </is>
      </c>
      <c r="E14" s="9">
        <f>COUNTIF('Document Tracker'!B5:B14,"Riverside Supply Inc.")</f>
        <v/>
      </c>
    </row>
    <row r="15">
      <c r="A15" s="4" t="inlineStr">
        <is>
          <t>Active</t>
        </is>
      </c>
      <c r="B15" s="4">
        <f>COUNTIF('Document Tracker'!H5:H14,"Active")</f>
        <v/>
      </c>
      <c r="D15" s="4" t="inlineStr">
        <is>
          <t>Oakwood Consulting LLC</t>
        </is>
      </c>
      <c r="E15" s="4">
        <f>COUNTIF('Document Tracker'!B5:B14,"Oakwood Consulting LLC")</f>
        <v/>
      </c>
    </row>
    <row r="16">
      <c r="A16" s="9" t="inlineStr">
        <is>
          <t>No Expiration</t>
        </is>
      </c>
      <c r="B16" s="9">
        <f>COUNTIF('Document Tracker'!H5:H14,"No Expiration")</f>
        <v/>
      </c>
      <c r="D16" s="9" t="inlineStr">
        <is>
          <t>Cascade Freight Co.</t>
        </is>
      </c>
      <c r="E16" s="9">
        <f>COUNTIF('Document Tracker'!B5:B14,"Cascade Freight Co.")</f>
        <v/>
      </c>
    </row>
    <row r="17">
      <c r="D17" s="4" t="inlineStr">
        <is>
          <t>Bluepeak Technologies Inc.</t>
        </is>
      </c>
      <c r="E17" s="4">
        <f>COUNTIF('Document Tracker'!B5:B14,"Bluepeak Technologies Inc.")</f>
        <v/>
      </c>
    </row>
    <row r="18">
      <c r="D18" s="9" t="inlineStr">
        <is>
          <t>Golden State Realty Group</t>
        </is>
      </c>
      <c r="E18" s="9">
        <f>COUNTIF('Document Tracker'!B5:B14,"Golden State Realty Group")</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6" customWidth="1" min="1" max="1"/>
    <col width="90" customWidth="1" min="2" max="2"/>
  </cols>
  <sheetData>
    <row r="1" ht="26" customHeight="1">
      <c r="A1" s="15" t="inlineStr">
        <is>
          <t>How to Use This Workbook</t>
        </is>
      </c>
    </row>
    <row r="3" ht="48" customHeight="1">
      <c r="A3" s="25" t="inlineStr">
        <is>
          <t>Purpose</t>
        </is>
      </c>
      <c r="B3" s="26" t="inlineStr">
        <is>
          <t>This workbook helps small businesses and bookkeepers track EIN-related documents, licenses, permits and filings across multiple entities, with automatic expiration alerts.</t>
        </is>
      </c>
    </row>
    <row r="4" ht="48" customHeight="1">
      <c r="A4" s="27" t="inlineStr">
        <is>
          <t>Document Tracker sheet</t>
        </is>
      </c>
      <c r="B4" s="28" t="inlineStr">
        <is>
          <t>Log each document (EIN confirmation letters, permits, licenses, insurance) per entity. Select the Entity Name from the dropdown; EIN auto-fills via VLOOKUP from the Entity Directory sheet. Enter Issue Date and Expiration Date (leave Expiration Date blank for documents that never expire, such as the original CP 575 letter).</t>
        </is>
      </c>
    </row>
    <row r="5" ht="48" customHeight="1">
      <c r="A5" s="25" t="inlineStr">
        <is>
          <t>Days Until Expiration</t>
        </is>
      </c>
      <c r="B5" s="26" t="inlineStr">
        <is>
          <t>Automatically calculated as Expiration Date minus today's date. Negative numbers mean the document has already expired.</t>
        </is>
      </c>
    </row>
    <row r="6" ht="48" customHeight="1">
      <c r="A6" s="27" t="inlineStr">
        <is>
          <t>Status column</t>
        </is>
      </c>
      <c r="B6" s="28" t="inlineStr">
        <is>
          <t>Automatically shows Expired, Expiring Soon (within 30 days), Active, or No Expiration, based on the Expiration Date. Conditional formatting highlights each status with color: red for Expired, amber for Expiring Soon, green for Active.</t>
        </is>
      </c>
    </row>
    <row r="7" ht="48" customHeight="1">
      <c r="A7" s="25" t="inlineStr">
        <is>
          <t>Entity Directory sheet</t>
        </is>
      </c>
      <c r="B7" s="26" t="inlineStr">
        <is>
          <t>Master list of business entities with legal name, EIN, entity type, state of formation, registered agent and address. Add new entities here first, then reference them from the Document Tracker dropdown.</t>
        </is>
      </c>
    </row>
    <row r="8" ht="48" customHeight="1">
      <c r="A8" s="27" t="inlineStr">
        <is>
          <t>Dashboard sheet</t>
        </is>
      </c>
      <c r="B8" s="28" t="inlineStr">
        <is>
          <t>Shows key metrics (total documents, total entities, expired/expiring/active counts) plus a pie chart of document status and a bar chart of documents per entity, all driven by live formulas from the other sheets.</t>
        </is>
      </c>
    </row>
    <row r="9" ht="48" customHeight="1">
      <c r="A9" s="25" t="inlineStr">
        <is>
          <t>Editable cells</t>
        </is>
      </c>
      <c r="B9" s="26" t="inlineStr">
        <is>
          <t>Cells shaded pale yellow (Expiration Date column) are meant for manual data entry. All other calculated cells update automatically -- do not overwrite formulas.</t>
        </is>
      </c>
    </row>
    <row r="10" ht="48" customHeight="1">
      <c r="A10" s="27" t="inlineStr">
        <is>
          <t>Best practice</t>
        </is>
      </c>
      <c r="B10" s="28" t="inlineStr">
        <is>
          <t>Review the Dashboard monthly. Renew any document flagged Expiring Soon before it becomes Expired. Keep EIN confirmation letters (CP 575) permanently -- they never expire but are frequently requested by banks and lenders.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2026-07-14T14:58:14Z</dcterms:created>
  <dcterms:modified xmlns:dcterms="http://purl.org/dc/terms/" xmlns:xsi="http://www.w3.org/2001/XMLSchema-instance" xsi:type="dcterms:W3CDTF">2026-07-14T14:58:14Z</dcterms:modified>
</cp:coreProperties>
</file>