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ITC Estimates" sheetId="1" state="visible" r:id="rId1"/>
    <sheet xmlns:r="http://schemas.openxmlformats.org/officeDocument/2006/relationships" name="Summary Dashboard" sheetId="2" state="visible" r:id="rId2"/>
    <sheet xmlns:r="http://schemas.openxmlformats.org/officeDocument/2006/relationships" name="Assumptions &amp; Instructions" sheetId="3" state="visible" r:id="rId3"/>
  </sheets>
  <definedNames>
    <definedName name="_xlnm._FilterDatabase" localSheetId="0" hidden="1">'EITC Estimates'!$A$1:$S$11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8">
    <font>
      <name val="Calibri"/>
      <family val="2"/>
      <color theme="1"/>
      <sz val="11"/>
      <scheme val="minor"/>
    </font>
    <font>
      <b val="1"/>
      <color rgb="00FFFFFF"/>
      <sz val="11"/>
    </font>
    <font>
      <color rgb="001E293B"/>
      <sz val="10"/>
    </font>
    <font>
      <b val="1"/>
      <color rgb="001E293B"/>
    </font>
    <font>
      <b val="1"/>
      <color rgb="00FFFFFF"/>
      <sz val="14"/>
    </font>
    <font>
      <b val="1"/>
      <color rgb="0016A34A"/>
    </font>
    <font>
      <b val="1"/>
      <color rgb="00DC2626"/>
    </font>
    <font>
      <i val="1"/>
      <color rgb="006B7280"/>
      <sz val="10"/>
    </font>
  </fonts>
  <fills count="8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8FAFC"/>
        <bgColor rgb="00F8FAFC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1E293B"/>
        <bgColor rgb="001E293B"/>
      </patternFill>
    </fill>
    <fill>
      <patternFill patternType="solid">
        <fgColor rgb="00D80621"/>
        <bgColor rgb="00D80621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right" vertical="center"/>
    </xf>
    <xf numFmtId="0" fontId="2" fillId="4" borderId="1" applyAlignment="1" pivotButton="0" quotePrefix="0" xfId="0">
      <alignment horizontal="left" vertical="center" wrapText="1"/>
    </xf>
    <xf numFmtId="0" fontId="2" fillId="4" borderId="1" applyAlignment="1" pivotButton="0" quotePrefix="0" xfId="0">
      <alignment horizontal="right" vertical="center"/>
    </xf>
    <xf numFmtId="1" fontId="2" fillId="4" borderId="1" applyAlignment="1" pivotButton="0" quotePrefix="0" xfId="0">
      <alignment horizontal="right" vertical="center"/>
    </xf>
    <xf numFmtId="164" fontId="2" fillId="4" borderId="1" applyAlignment="1" pivotButton="0" quotePrefix="0" xfId="0">
      <alignment horizontal="right" vertical="center"/>
    </xf>
    <xf numFmtId="164" fontId="3" fillId="3" borderId="1" applyAlignment="1" pivotButton="0" quotePrefix="0" xfId="0">
      <alignment horizontal="right" vertical="center"/>
    </xf>
    <xf numFmtId="164" fontId="2" fillId="3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left" vertical="center" wrapText="1"/>
    </xf>
    <xf numFmtId="0" fontId="2" fillId="5" borderId="1" applyAlignment="1" pivotButton="0" quotePrefix="0" xfId="0">
      <alignment horizontal="right" vertical="center"/>
    </xf>
    <xf numFmtId="164" fontId="3" fillId="5" borderId="1" applyAlignment="1" pivotButton="0" quotePrefix="0" xfId="0">
      <alignment horizontal="right" vertical="center"/>
    </xf>
    <xf numFmtId="164" fontId="2" fillId="5" borderId="1" applyAlignment="1" pivotButton="0" quotePrefix="0" xfId="0">
      <alignment horizontal="right" vertical="center"/>
    </xf>
    <xf numFmtId="0" fontId="2" fillId="5" borderId="1" applyAlignment="1" pivotButton="0" quotePrefix="0" xfId="0">
      <alignment horizontal="left" vertical="center" wrapText="1"/>
    </xf>
    <xf numFmtId="0" fontId="4" fillId="6" borderId="1" applyAlignment="1" pivotButton="0" quotePrefix="0" xfId="0">
      <alignment horizontal="center" vertical="center" wrapText="1"/>
    </xf>
    <xf numFmtId="0" fontId="0" fillId="6" borderId="1" pivotButton="0" quotePrefix="0" xfId="0"/>
    <xf numFmtId="0" fontId="1" fillId="6" borderId="1" applyAlignment="1" pivotButton="0" quotePrefix="0" xfId="0">
      <alignment horizontal="center" vertical="center" wrapText="1"/>
    </xf>
    <xf numFmtId="0" fontId="1" fillId="7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" fontId="3" fillId="3" borderId="1" applyAlignment="1" pivotButton="0" quotePrefix="0" xfId="0">
      <alignment horizontal="right" vertical="center"/>
    </xf>
    <xf numFmtId="0" fontId="5" fillId="3" borderId="1" applyAlignment="1" pivotButton="0" quotePrefix="0" xfId="0">
      <alignment horizontal="left" vertical="center" wrapText="1"/>
    </xf>
    <xf numFmtId="1" fontId="5" fillId="3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left" vertical="center" wrapText="1"/>
    </xf>
    <xf numFmtId="1" fontId="5" fillId="5" borderId="1" applyAlignment="1" pivotButton="0" quotePrefix="0" xfId="0">
      <alignment horizontal="right" vertical="center"/>
    </xf>
    <xf numFmtId="0" fontId="6" fillId="5" borderId="1" applyAlignment="1" pivotButton="0" quotePrefix="0" xfId="0">
      <alignment horizontal="left" vertical="center" wrapText="1"/>
    </xf>
    <xf numFmtId="1" fontId="6" fillId="5" borderId="1" applyAlignment="1" pivotButton="0" quotePrefix="0" xfId="0">
      <alignment horizontal="right" vertical="center"/>
    </xf>
    <xf numFmtId="1" fontId="6" fillId="3" borderId="1" applyAlignment="1" pivotButton="0" quotePrefix="0" xfId="0">
      <alignment horizontal="right" vertical="center"/>
    </xf>
    <xf numFmtId="164" fontId="5" fillId="5" borderId="1" applyAlignment="1" pivotButton="0" quotePrefix="0" xfId="0">
      <alignment horizontal="right" vertical="center"/>
    </xf>
    <xf numFmtId="165" fontId="5" fillId="3" borderId="1" applyAlignment="1" pivotButton="0" quotePrefix="0" xfId="0">
      <alignment horizontal="right" vertical="center"/>
    </xf>
    <xf numFmtId="0" fontId="7" fillId="0" borderId="0" pivotButton="0" quotePrefix="0" xfId="0"/>
    <xf numFmtId="0" fontId="4" fillId="6" borderId="0" applyAlignment="1" pivotButton="0" quotePrefix="0" xfId="0">
      <alignment horizontal="center" vertical="center" wrapText="1"/>
    </xf>
    <xf numFmtId="0" fontId="0" fillId="6" borderId="0" pivotButton="0" quotePrefix="0" xfId="0"/>
    <xf numFmtId="0" fontId="1" fillId="7" borderId="1" pivotButton="0" quotePrefix="0" xfId="0"/>
    <xf numFmtId="0" fontId="0" fillId="7" borderId="1" pivotButton="0" quotePrefix="0" xfId="0"/>
    <xf numFmtId="1" fontId="3" fillId="4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10" fontId="3" fillId="4" borderId="1" applyAlignment="1" pivotButton="0" quotePrefix="0" xfId="0">
      <alignment horizontal="right" vertical="center"/>
    </xf>
    <xf numFmtId="0" fontId="1" fillId="7" borderId="1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b val="1"/>
        <color rgb="0016A34A"/>
      </font>
      <fill>
        <patternFill patternType="solid">
          <fgColor rgb="00DCFCE7"/>
          <bgColor rgb="00DCFCE7"/>
        </patternFill>
      </fill>
    </dxf>
    <dxf>
      <font>
        <b val="1"/>
        <color rgb="00DC2626"/>
      </font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Estimated EITC by Taxpayer (Tax Year 2026)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'EITC Estimates'!P1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'EITC Estimates'!$B$2:$B$11</f>
            </numRef>
          </cat>
          <val>
            <numRef>
              <f>'EITC Estimates'!$P$2:$P$11</f>
            </numRef>
          </val>
        </ser>
        <gapWidth val="6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Taxpayer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Estimated EITC ($)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Potentially Eligible vs. Review</a:t>
            </a:r>
          </a:p>
        </rich>
      </tx>
    </title>
    <plotArea>
      <pieChart>
        <varyColors val="1"/>
        <ser>
          <idx val="0"/>
          <order val="0"/>
          <tx>
            <strRef>
              <f>'Summary Dashboard'!E3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'Summary Dashboard'!$D$4:$D$5</f>
            </numRef>
          </cat>
          <val>
            <numRef>
              <f>'Summary Dashboard'!$E$4:$E$5</f>
            </numRef>
          </val>
        </ser>
        <dLbls>
          <showVal val="1"/>
        </dLbls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12</row>
      <rowOff>0</rowOff>
    </from>
    <ext cx="8640000" cy="39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2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766E"/>
    <outlinePr summaryBelow="1" summaryRight="1"/>
    <pageSetUpPr/>
  </sheetPr>
  <dimension ref="A1:S11"/>
  <sheetViews>
    <sheetView workbookViewId="0">
      <pane xSplit="2" ySplit="1" topLeftCell="C2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4" customWidth="1" min="1" max="1"/>
    <col width="20" customWidth="1" min="2" max="2"/>
    <col width="14" customWidth="1" min="3" max="3"/>
    <col width="22" customWidth="1" min="4" max="4"/>
    <col width="9" customWidth="1" min="5" max="5"/>
    <col width="12" customWidth="1" min="6" max="6"/>
    <col width="13" customWidth="1" min="7" max="7"/>
    <col width="13" customWidth="1" min="8" max="8"/>
    <col width="14" customWidth="1" min="9" max="9"/>
    <col width="13" customWidth="1" min="10" max="10"/>
    <col width="14" customWidth="1" min="11" max="11"/>
    <col width="12" customWidth="1" min="12" max="12"/>
    <col width="14" customWidth="1" min="13" max="13"/>
    <col width="13" customWidth="1" min="14" max="14"/>
    <col width="14" customWidth="1" min="15" max="15"/>
    <col width="13" customWidth="1" min="16" max="16"/>
    <col width="18" customWidth="1" min="17" max="17"/>
    <col width="14" customWidth="1" min="18" max="18"/>
    <col width="50" customWidth="1" min="19" max="19"/>
  </cols>
  <sheetData>
    <row r="1" ht="42" customHeight="1">
      <c r="A1" s="1" t="inlineStr">
        <is>
          <t>Estimate ID</t>
        </is>
      </c>
      <c r="B1" s="1" t="inlineStr">
        <is>
          <t>Taxpayer Name</t>
        </is>
      </c>
      <c r="C1" s="1" t="inlineStr">
        <is>
          <t>State</t>
        </is>
      </c>
      <c r="D1" s="1" t="inlineStr">
        <is>
          <t>Filing Status</t>
        </is>
      </c>
      <c r="E1" s="1" t="inlineStr">
        <is>
          <t>Tax Year</t>
        </is>
      </c>
      <c r="F1" s="1" t="inlineStr">
        <is>
          <t>Dependents Under 19</t>
        </is>
      </c>
      <c r="G1" s="1" t="inlineStr">
        <is>
          <t>Dependents Age 19-24 (Student)</t>
        </is>
      </c>
      <c r="H1" s="1" t="inlineStr">
        <is>
          <t>Earned Wages</t>
        </is>
      </c>
      <c r="I1" s="1" t="inlineStr">
        <is>
          <t>Net Self-Employment Income</t>
        </is>
      </c>
      <c r="J1" s="1" t="inlineStr">
        <is>
          <t>Other Earned Income</t>
        </is>
      </c>
      <c r="K1" s="1" t="inlineStr">
        <is>
          <t>Total Earned Income</t>
        </is>
      </c>
      <c r="L1" s="1" t="inlineStr">
        <is>
          <t>Investment Income</t>
        </is>
      </c>
      <c r="M1" s="1" t="inlineStr">
        <is>
          <t>Adjusted Gross Income</t>
        </is>
      </c>
      <c r="N1" s="1" t="inlineStr">
        <is>
          <t>Prior-Year Earned Income</t>
        </is>
      </c>
      <c r="O1" s="1" t="inlineStr">
        <is>
          <t>Earned Income Used</t>
        </is>
      </c>
      <c r="P1" s="1" t="inlineStr">
        <is>
          <t>Estimated EITC</t>
        </is>
      </c>
      <c r="Q1" s="1" t="inlineStr">
        <is>
          <t>Eligibility Status</t>
        </is>
      </c>
      <c r="R1" s="1" t="inlineStr">
        <is>
          <t>Estimated Refund Impact</t>
        </is>
      </c>
      <c r="S1" s="1" t="inlineStr">
        <is>
          <t>Review Notes</t>
        </is>
      </c>
    </row>
    <row r="2">
      <c r="A2" s="2" t="inlineStr">
        <is>
          <t>EITC-2026-001</t>
        </is>
      </c>
      <c r="B2" s="3" t="inlineStr">
        <is>
          <t>Michael Johnson</t>
        </is>
      </c>
      <c r="C2" s="4" t="inlineStr">
        <is>
          <t>Texas</t>
        </is>
      </c>
      <c r="D2" s="3" t="inlineStr">
        <is>
          <t>Single</t>
        </is>
      </c>
      <c r="E2" s="5" t="n">
        <v>2026</v>
      </c>
      <c r="F2" s="5" t="n">
        <v>1</v>
      </c>
      <c r="G2" s="5" t="n">
        <v>0</v>
      </c>
      <c r="H2" s="6" t="n">
        <v>24500</v>
      </c>
      <c r="I2" s="6" t="n">
        <v>0</v>
      </c>
      <c r="J2" s="6" t="n">
        <v>0</v>
      </c>
      <c r="K2" s="7">
        <f>SUM(H2:J2)</f>
        <v/>
      </c>
      <c r="L2" s="6" t="n">
        <v>150</v>
      </c>
      <c r="M2" s="8">
        <f>SUM(K2:L2)</f>
        <v/>
      </c>
      <c r="N2" s="6" t="n">
        <v>23800</v>
      </c>
      <c r="O2" s="8">
        <f>MAX(K2,N2)</f>
        <v/>
      </c>
      <c r="P2" s="7">
        <f>IFERROR(IF(L2&gt;VLOOKUP("Investment Income Limit",'Assumptions &amp; Instructions'!A:B,2,FALSE),0,MAX(0,MIN(O2*VLOOKUP("Phase-In Rate ("&amp;IF(MIN(F2+G2,3)=0,"0 Children",IF(MIN(F2+G2,3)=1,"1 Child",IF(MIN(F2+G2,3)=2,"2 Children","3+ Children")))&amp;")",'Assumptions &amp; Instructions'!A:B,2,FALSE),VLOOKUP(D2&amp;"|"&amp;MIN(F2+G2,3),'Assumptions &amp; Instructions'!D:G,2,FALSE))-MAX(0,MAX(M2,O2)-VLOOKUP(D2&amp;"|"&amp;MIN(F2+G2,3),'Assumptions &amp; Instructions'!D:G,3,FALSE))*VLOOKUP("Phase-Out Rate ("&amp;IF(MIN(F2+G2,3)=0,"0 Children",IF(MIN(F2+G2,3)=1,"1 Child",IF(MIN(F2+G2,3)=2,"2 Children","3+ Children")))&amp;")",'Assumptions &amp; Instructions'!A:B,2,FALSE))),0)</f>
        <v/>
      </c>
      <c r="Q2" s="9">
        <f>IFERROR(IF(OR(D2="",L2&gt;VLOOKUP("Investment Income Limit",'Assumptions &amp; Instructions'!A:B,2,FALSE),MAX(M2,O2)&gt;VLOOKUP(D2&amp;"|"&amp;MIN(F2+G2,3),'Assumptions &amp; Instructions'!D:G,4,FALSE)),"Review","Potentially Eligible"),"Review")</f>
        <v/>
      </c>
      <c r="R2" s="8">
        <f>IF(P2&gt;0,P2,0)</f>
        <v/>
      </c>
      <c r="S2" s="9">
        <f>TRIM(IF(L2&gt;VLOOKUP("Investment Income Limit",'Assumptions &amp; Instructions'!A:B,2,FALSE),"Investment income above assumed limit - EITC disallowed. ","")&amp;IF(D2="","Filing status missing. ","")&amp;IF(MAX(M2,O2)&gt;VLOOKUP(D2&amp;"|"&amp;MIN(F2+G2,3),'Assumptions &amp; Instructions'!D:G,4,FALSE),"Income above phase-out threshold for this filing status and child count. ","")&amp;IF(I2&lt;&gt;0,"Self-employment income - verify Schedule C and Schedule SE. ","")&amp;IF(AND(P2=0,Q2="Potentially Eligible"),"No estimated credit at reported income. ",""))</f>
        <v/>
      </c>
    </row>
    <row r="3">
      <c r="A3" s="10" t="inlineStr">
        <is>
          <t>EITC-2026-002</t>
        </is>
      </c>
      <c r="B3" s="3" t="inlineStr">
        <is>
          <t>Jennifer Williams</t>
        </is>
      </c>
      <c r="C3" s="4" t="inlineStr">
        <is>
          <t>Colorado</t>
        </is>
      </c>
      <c r="D3" s="3" t="inlineStr">
        <is>
          <t>Head of Household</t>
        </is>
      </c>
      <c r="E3" s="5" t="n">
        <v>2026</v>
      </c>
      <c r="F3" s="5" t="n">
        <v>2</v>
      </c>
      <c r="G3" s="5" t="n">
        <v>0</v>
      </c>
      <c r="H3" s="6" t="n">
        <v>38200</v>
      </c>
      <c r="I3" s="6" t="n">
        <v>0</v>
      </c>
      <c r="J3" s="6" t="n">
        <v>0</v>
      </c>
      <c r="K3" s="11">
        <f>SUM(H3:J3)</f>
        <v/>
      </c>
      <c r="L3" s="6" t="n">
        <v>400</v>
      </c>
      <c r="M3" s="12">
        <f>SUM(K3:L3)</f>
        <v/>
      </c>
      <c r="N3" s="6" t="n">
        <v>36500</v>
      </c>
      <c r="O3" s="12">
        <f>MAX(K3,N3)</f>
        <v/>
      </c>
      <c r="P3" s="11">
        <f>IFERROR(IF(L3&gt;VLOOKUP("Investment Income Limit",'Assumptions &amp; Instructions'!A:B,2,FALSE),0,MAX(0,MIN(O3*VLOOKUP("Phase-In Rate ("&amp;IF(MIN(F3+G3,3)=0,"0 Children",IF(MIN(F3+G3,3)=1,"1 Child",IF(MIN(F3+G3,3)=2,"2 Children","3+ Children")))&amp;")",'Assumptions &amp; Instructions'!A:B,2,FALSE),VLOOKUP(D3&amp;"|"&amp;MIN(F3+G3,3),'Assumptions &amp; Instructions'!D:G,2,FALSE))-MAX(0,MAX(M3,O3)-VLOOKUP(D3&amp;"|"&amp;MIN(F3+G3,3),'Assumptions &amp; Instructions'!D:G,3,FALSE))*VLOOKUP("Phase-Out Rate ("&amp;IF(MIN(F3+G3,3)=0,"0 Children",IF(MIN(F3+G3,3)=1,"1 Child",IF(MIN(F3+G3,3)=2,"2 Children","3+ Children")))&amp;")",'Assumptions &amp; Instructions'!A:B,2,FALSE))),0)</f>
        <v/>
      </c>
      <c r="Q3" s="13">
        <f>IFERROR(IF(OR(D3="",L3&gt;VLOOKUP("Investment Income Limit",'Assumptions &amp; Instructions'!A:B,2,FALSE),MAX(M3,O3)&gt;VLOOKUP(D3&amp;"|"&amp;MIN(F3+G3,3),'Assumptions &amp; Instructions'!D:G,4,FALSE)),"Review","Potentially Eligible"),"Review")</f>
        <v/>
      </c>
      <c r="R3" s="12">
        <f>IF(P3&gt;0,P3,0)</f>
        <v/>
      </c>
      <c r="S3" s="13">
        <f>TRIM(IF(L3&gt;VLOOKUP("Investment Income Limit",'Assumptions &amp; Instructions'!A:B,2,FALSE),"Investment income above assumed limit - EITC disallowed. ","")&amp;IF(D3="","Filing status missing. ","")&amp;IF(MAX(M3,O3)&gt;VLOOKUP(D3&amp;"|"&amp;MIN(F3+G3,3),'Assumptions &amp; Instructions'!D:G,4,FALSE),"Income above phase-out threshold for this filing status and child count. ","")&amp;IF(I3&lt;&gt;0,"Self-employment income - verify Schedule C and Schedule SE. ","")&amp;IF(AND(P3=0,Q3="Potentially Eligible"),"No estimated credit at reported income. ",""))</f>
        <v/>
      </c>
    </row>
    <row r="4">
      <c r="A4" s="2" t="inlineStr">
        <is>
          <t>EITC-2026-003</t>
        </is>
      </c>
      <c r="B4" s="3" t="inlineStr">
        <is>
          <t>James Brown</t>
        </is>
      </c>
      <c r="C4" s="4" t="inlineStr">
        <is>
          <t>Ohio</t>
        </is>
      </c>
      <c r="D4" s="3" t="inlineStr">
        <is>
          <t>Married Filing Jointly</t>
        </is>
      </c>
      <c r="E4" s="5" t="n">
        <v>2026</v>
      </c>
      <c r="F4" s="5" t="n">
        <v>3</v>
      </c>
      <c r="G4" s="5" t="n">
        <v>0</v>
      </c>
      <c r="H4" s="6" t="n">
        <v>52800</v>
      </c>
      <c r="I4" s="6" t="n">
        <v>0</v>
      </c>
      <c r="J4" s="6" t="n">
        <v>0</v>
      </c>
      <c r="K4" s="7">
        <f>SUM(H4:J4)</f>
        <v/>
      </c>
      <c r="L4" s="6" t="n">
        <v>900</v>
      </c>
      <c r="M4" s="8">
        <f>SUM(K4:L4)</f>
        <v/>
      </c>
      <c r="N4" s="6" t="n">
        <v>50100</v>
      </c>
      <c r="O4" s="8">
        <f>MAX(K4,N4)</f>
        <v/>
      </c>
      <c r="P4" s="7">
        <f>IFERROR(IF(L4&gt;VLOOKUP("Investment Income Limit",'Assumptions &amp; Instructions'!A:B,2,FALSE),0,MAX(0,MIN(O4*VLOOKUP("Phase-In Rate ("&amp;IF(MIN(F4+G4,3)=0,"0 Children",IF(MIN(F4+G4,3)=1,"1 Child",IF(MIN(F4+G4,3)=2,"2 Children","3+ Children")))&amp;")",'Assumptions &amp; Instructions'!A:B,2,FALSE),VLOOKUP(D4&amp;"|"&amp;MIN(F4+G4,3),'Assumptions &amp; Instructions'!D:G,2,FALSE))-MAX(0,MAX(M4,O4)-VLOOKUP(D4&amp;"|"&amp;MIN(F4+G4,3),'Assumptions &amp; Instructions'!D:G,3,FALSE))*VLOOKUP("Phase-Out Rate ("&amp;IF(MIN(F4+G4,3)=0,"0 Children",IF(MIN(F4+G4,3)=1,"1 Child",IF(MIN(F4+G4,3)=2,"2 Children","3+ Children")))&amp;")",'Assumptions &amp; Instructions'!A:B,2,FALSE))),0)</f>
        <v/>
      </c>
      <c r="Q4" s="9">
        <f>IFERROR(IF(OR(D4="",L4&gt;VLOOKUP("Investment Income Limit",'Assumptions &amp; Instructions'!A:B,2,FALSE),MAX(M4,O4)&gt;VLOOKUP(D4&amp;"|"&amp;MIN(F4+G4,3),'Assumptions &amp; Instructions'!D:G,4,FALSE)),"Review","Potentially Eligible"),"Review")</f>
        <v/>
      </c>
      <c r="R4" s="8">
        <f>IF(P4&gt;0,P4,0)</f>
        <v/>
      </c>
      <c r="S4" s="9">
        <f>TRIM(IF(L4&gt;VLOOKUP("Investment Income Limit",'Assumptions &amp; Instructions'!A:B,2,FALSE),"Investment income above assumed limit - EITC disallowed. ","")&amp;IF(D4="","Filing status missing. ","")&amp;IF(MAX(M4,O4)&gt;VLOOKUP(D4&amp;"|"&amp;MIN(F4+G4,3),'Assumptions &amp; Instructions'!D:G,4,FALSE),"Income above phase-out threshold for this filing status and child count. ","")&amp;IF(I4&lt;&gt;0,"Self-employment income - verify Schedule C and Schedule SE. ","")&amp;IF(AND(P4=0,Q4="Potentially Eligible"),"No estimated credit at reported income. ",""))</f>
        <v/>
      </c>
    </row>
    <row r="5">
      <c r="A5" s="10" t="inlineStr">
        <is>
          <t>EITC-2026-004</t>
        </is>
      </c>
      <c r="B5" s="3" t="inlineStr">
        <is>
          <t>Emily Davis</t>
        </is>
      </c>
      <c r="C5" s="4" t="inlineStr">
        <is>
          <t>Arizona</t>
        </is>
      </c>
      <c r="D5" s="3" t="inlineStr">
        <is>
          <t>Single</t>
        </is>
      </c>
      <c r="E5" s="5" t="n">
        <v>2026</v>
      </c>
      <c r="F5" s="5" t="n">
        <v>0</v>
      </c>
      <c r="G5" s="5" t="n">
        <v>0</v>
      </c>
      <c r="H5" s="6" t="n">
        <v>14200</v>
      </c>
      <c r="I5" s="6" t="n">
        <v>0</v>
      </c>
      <c r="J5" s="6" t="n">
        <v>0</v>
      </c>
      <c r="K5" s="11">
        <f>SUM(H5:J5)</f>
        <v/>
      </c>
      <c r="L5" s="6" t="n">
        <v>75</v>
      </c>
      <c r="M5" s="12">
        <f>SUM(K5:L5)</f>
        <v/>
      </c>
      <c r="N5" s="6" t="n">
        <v>13400</v>
      </c>
      <c r="O5" s="12">
        <f>MAX(K5,N5)</f>
        <v/>
      </c>
      <c r="P5" s="11">
        <f>IFERROR(IF(L5&gt;VLOOKUP("Investment Income Limit",'Assumptions &amp; Instructions'!A:B,2,FALSE),0,MAX(0,MIN(O5*VLOOKUP("Phase-In Rate ("&amp;IF(MIN(F5+G5,3)=0,"0 Children",IF(MIN(F5+G5,3)=1,"1 Child",IF(MIN(F5+G5,3)=2,"2 Children","3+ Children")))&amp;")",'Assumptions &amp; Instructions'!A:B,2,FALSE),VLOOKUP(D5&amp;"|"&amp;MIN(F5+G5,3),'Assumptions &amp; Instructions'!D:G,2,FALSE))-MAX(0,MAX(M5,O5)-VLOOKUP(D5&amp;"|"&amp;MIN(F5+G5,3),'Assumptions &amp; Instructions'!D:G,3,FALSE))*VLOOKUP("Phase-Out Rate ("&amp;IF(MIN(F5+G5,3)=0,"0 Children",IF(MIN(F5+G5,3)=1,"1 Child",IF(MIN(F5+G5,3)=2,"2 Children","3+ Children")))&amp;")",'Assumptions &amp; Instructions'!A:B,2,FALSE))),0)</f>
        <v/>
      </c>
      <c r="Q5" s="13">
        <f>IFERROR(IF(OR(D5="",L5&gt;VLOOKUP("Investment Income Limit",'Assumptions &amp; Instructions'!A:B,2,FALSE),MAX(M5,O5)&gt;VLOOKUP(D5&amp;"|"&amp;MIN(F5+G5,3),'Assumptions &amp; Instructions'!D:G,4,FALSE)),"Review","Potentially Eligible"),"Review")</f>
        <v/>
      </c>
      <c r="R5" s="12">
        <f>IF(P5&gt;0,P5,0)</f>
        <v/>
      </c>
      <c r="S5" s="13">
        <f>TRIM(IF(L5&gt;VLOOKUP("Investment Income Limit",'Assumptions &amp; Instructions'!A:B,2,FALSE),"Investment income above assumed limit - EITC disallowed. ","")&amp;IF(D5="","Filing status missing. ","")&amp;IF(MAX(M5,O5)&gt;VLOOKUP(D5&amp;"|"&amp;MIN(F5+G5,3),'Assumptions &amp; Instructions'!D:G,4,FALSE),"Income above phase-out threshold for this filing status and child count. ","")&amp;IF(I5&lt;&gt;0,"Self-employment income - verify Schedule C and Schedule SE. ","")&amp;IF(AND(P5=0,Q5="Potentially Eligible"),"No estimated credit at reported income. ",""))</f>
        <v/>
      </c>
    </row>
    <row r="6">
      <c r="A6" s="2" t="inlineStr">
        <is>
          <t>EITC-2026-005</t>
        </is>
      </c>
      <c r="B6" s="3" t="inlineStr">
        <is>
          <t>David Miller</t>
        </is>
      </c>
      <c r="C6" s="4" t="inlineStr">
        <is>
          <t>Georgia</t>
        </is>
      </c>
      <c r="D6" s="3" t="inlineStr">
        <is>
          <t>Head of Household</t>
        </is>
      </c>
      <c r="E6" s="5" t="n">
        <v>2026</v>
      </c>
      <c r="F6" s="5" t="n">
        <v>1</v>
      </c>
      <c r="G6" s="5" t="n">
        <v>0</v>
      </c>
      <c r="H6" s="6" t="n">
        <v>41600</v>
      </c>
      <c r="I6" s="6" t="n">
        <v>0</v>
      </c>
      <c r="J6" s="6" t="n">
        <v>0</v>
      </c>
      <c r="K6" s="7">
        <f>SUM(H6:J6)</f>
        <v/>
      </c>
      <c r="L6" s="6" t="n">
        <v>250</v>
      </c>
      <c r="M6" s="8">
        <f>SUM(K6:L6)</f>
        <v/>
      </c>
      <c r="N6" s="6" t="n">
        <v>40200</v>
      </c>
      <c r="O6" s="8">
        <f>MAX(K6,N6)</f>
        <v/>
      </c>
      <c r="P6" s="7">
        <f>IFERROR(IF(L6&gt;VLOOKUP("Investment Income Limit",'Assumptions &amp; Instructions'!A:B,2,FALSE),0,MAX(0,MIN(O6*VLOOKUP("Phase-In Rate ("&amp;IF(MIN(F6+G6,3)=0,"0 Children",IF(MIN(F6+G6,3)=1,"1 Child",IF(MIN(F6+G6,3)=2,"2 Children","3+ Children")))&amp;")",'Assumptions &amp; Instructions'!A:B,2,FALSE),VLOOKUP(D6&amp;"|"&amp;MIN(F6+G6,3),'Assumptions &amp; Instructions'!D:G,2,FALSE))-MAX(0,MAX(M6,O6)-VLOOKUP(D6&amp;"|"&amp;MIN(F6+G6,3),'Assumptions &amp; Instructions'!D:G,3,FALSE))*VLOOKUP("Phase-Out Rate ("&amp;IF(MIN(F6+G6,3)=0,"0 Children",IF(MIN(F6+G6,3)=1,"1 Child",IF(MIN(F6+G6,3)=2,"2 Children","3+ Children")))&amp;")",'Assumptions &amp; Instructions'!A:B,2,FALSE))),0)</f>
        <v/>
      </c>
      <c r="Q6" s="9">
        <f>IFERROR(IF(OR(D6="",L6&gt;VLOOKUP("Investment Income Limit",'Assumptions &amp; Instructions'!A:B,2,FALSE),MAX(M6,O6)&gt;VLOOKUP(D6&amp;"|"&amp;MIN(F6+G6,3),'Assumptions &amp; Instructions'!D:G,4,FALSE)),"Review","Potentially Eligible"),"Review")</f>
        <v/>
      </c>
      <c r="R6" s="8">
        <f>IF(P6&gt;0,P6,0)</f>
        <v/>
      </c>
      <c r="S6" s="9">
        <f>TRIM(IF(L6&gt;VLOOKUP("Investment Income Limit",'Assumptions &amp; Instructions'!A:B,2,FALSE),"Investment income above assumed limit - EITC disallowed. ","")&amp;IF(D6="","Filing status missing. ","")&amp;IF(MAX(M6,O6)&gt;VLOOKUP(D6&amp;"|"&amp;MIN(F6+G6,3),'Assumptions &amp; Instructions'!D:G,4,FALSE),"Income above phase-out threshold for this filing status and child count. ","")&amp;IF(I6&lt;&gt;0,"Self-employment income - verify Schedule C and Schedule SE. ","")&amp;IF(AND(P6=0,Q6="Potentially Eligible"),"No estimated credit at reported income. ",""))</f>
        <v/>
      </c>
    </row>
    <row r="7">
      <c r="A7" s="10" t="inlineStr">
        <is>
          <t>EITC-2026-006</t>
        </is>
      </c>
      <c r="B7" s="3" t="inlineStr">
        <is>
          <t>Sarah Wilson</t>
        </is>
      </c>
      <c r="C7" s="4" t="inlineStr">
        <is>
          <t>Washington</t>
        </is>
      </c>
      <c r="D7" s="3" t="inlineStr">
        <is>
          <t>Single</t>
        </is>
      </c>
      <c r="E7" s="5" t="n">
        <v>2026</v>
      </c>
      <c r="F7" s="5" t="n">
        <v>1</v>
      </c>
      <c r="G7" s="5" t="n">
        <v>1</v>
      </c>
      <c r="H7" s="6" t="n">
        <v>33250</v>
      </c>
      <c r="I7" s="6" t="n">
        <v>0</v>
      </c>
      <c r="J7" s="6" t="n">
        <v>500</v>
      </c>
      <c r="K7" s="11">
        <f>SUM(H7:J7)</f>
        <v/>
      </c>
      <c r="L7" s="6" t="n">
        <v>320</v>
      </c>
      <c r="M7" s="12">
        <f>SUM(K7:L7)</f>
        <v/>
      </c>
      <c r="N7" s="6" t="n">
        <v>31900</v>
      </c>
      <c r="O7" s="12">
        <f>MAX(K7,N7)</f>
        <v/>
      </c>
      <c r="P7" s="11">
        <f>IFERROR(IF(L7&gt;VLOOKUP("Investment Income Limit",'Assumptions &amp; Instructions'!A:B,2,FALSE),0,MAX(0,MIN(O7*VLOOKUP("Phase-In Rate ("&amp;IF(MIN(F7+G7,3)=0,"0 Children",IF(MIN(F7+G7,3)=1,"1 Child",IF(MIN(F7+G7,3)=2,"2 Children","3+ Children")))&amp;")",'Assumptions &amp; Instructions'!A:B,2,FALSE),VLOOKUP(D7&amp;"|"&amp;MIN(F7+G7,3),'Assumptions &amp; Instructions'!D:G,2,FALSE))-MAX(0,MAX(M7,O7)-VLOOKUP(D7&amp;"|"&amp;MIN(F7+G7,3),'Assumptions &amp; Instructions'!D:G,3,FALSE))*VLOOKUP("Phase-Out Rate ("&amp;IF(MIN(F7+G7,3)=0,"0 Children",IF(MIN(F7+G7,3)=1,"1 Child",IF(MIN(F7+G7,3)=2,"2 Children","3+ Children")))&amp;")",'Assumptions &amp; Instructions'!A:B,2,FALSE))),0)</f>
        <v/>
      </c>
      <c r="Q7" s="13">
        <f>IFERROR(IF(OR(D7="",L7&gt;VLOOKUP("Investment Income Limit",'Assumptions &amp; Instructions'!A:B,2,FALSE),MAX(M7,O7)&gt;VLOOKUP(D7&amp;"|"&amp;MIN(F7+G7,3),'Assumptions &amp; Instructions'!D:G,4,FALSE)),"Review","Potentially Eligible"),"Review")</f>
        <v/>
      </c>
      <c r="R7" s="12">
        <f>IF(P7&gt;0,P7,0)</f>
        <v/>
      </c>
      <c r="S7" s="13">
        <f>TRIM(IF(L7&gt;VLOOKUP("Investment Income Limit",'Assumptions &amp; Instructions'!A:B,2,FALSE),"Investment income above assumed limit - EITC disallowed. ","")&amp;IF(D7="","Filing status missing. ","")&amp;IF(MAX(M7,O7)&gt;VLOOKUP(D7&amp;"|"&amp;MIN(F7+G7,3),'Assumptions &amp; Instructions'!D:G,4,FALSE),"Income above phase-out threshold for this filing status and child count. ","")&amp;IF(I7&lt;&gt;0,"Self-employment income - verify Schedule C and Schedule SE. ","")&amp;IF(AND(P7=0,Q7="Potentially Eligible"),"No estimated credit at reported income. ",""))</f>
        <v/>
      </c>
    </row>
    <row r="8">
      <c r="A8" s="2" t="inlineStr">
        <is>
          <t>EITC-2026-007</t>
        </is>
      </c>
      <c r="B8" s="3" t="inlineStr">
        <is>
          <t>Robert Moore</t>
        </is>
      </c>
      <c r="C8" s="4" t="inlineStr">
        <is>
          <t>Tennessee</t>
        </is>
      </c>
      <c r="D8" s="3" t="inlineStr">
        <is>
          <t>Married Filing Jointly</t>
        </is>
      </c>
      <c r="E8" s="5" t="n">
        <v>2026</v>
      </c>
      <c r="F8" s="5" t="n">
        <v>0</v>
      </c>
      <c r="G8" s="5" t="n">
        <v>0</v>
      </c>
      <c r="H8" s="6" t="n">
        <v>18900</v>
      </c>
      <c r="I8" s="6" t="n">
        <v>0</v>
      </c>
      <c r="J8" s="6" t="n">
        <v>0</v>
      </c>
      <c r="K8" s="7">
        <f>SUM(H8:J8)</f>
        <v/>
      </c>
      <c r="L8" s="6" t="n">
        <v>13500</v>
      </c>
      <c r="M8" s="8">
        <f>SUM(K8:L8)</f>
        <v/>
      </c>
      <c r="N8" s="6" t="n">
        <v>17600</v>
      </c>
      <c r="O8" s="8">
        <f>MAX(K8,N8)</f>
        <v/>
      </c>
      <c r="P8" s="7">
        <f>IFERROR(IF(L8&gt;VLOOKUP("Investment Income Limit",'Assumptions &amp; Instructions'!A:B,2,FALSE),0,MAX(0,MIN(O8*VLOOKUP("Phase-In Rate ("&amp;IF(MIN(F8+G8,3)=0,"0 Children",IF(MIN(F8+G8,3)=1,"1 Child",IF(MIN(F8+G8,3)=2,"2 Children","3+ Children")))&amp;")",'Assumptions &amp; Instructions'!A:B,2,FALSE),VLOOKUP(D8&amp;"|"&amp;MIN(F8+G8,3),'Assumptions &amp; Instructions'!D:G,2,FALSE))-MAX(0,MAX(M8,O8)-VLOOKUP(D8&amp;"|"&amp;MIN(F8+G8,3),'Assumptions &amp; Instructions'!D:G,3,FALSE))*VLOOKUP("Phase-Out Rate ("&amp;IF(MIN(F8+G8,3)=0,"0 Children",IF(MIN(F8+G8,3)=1,"1 Child",IF(MIN(F8+G8,3)=2,"2 Children","3+ Children")))&amp;")",'Assumptions &amp; Instructions'!A:B,2,FALSE))),0)</f>
        <v/>
      </c>
      <c r="Q8" s="9">
        <f>IFERROR(IF(OR(D8="",L8&gt;VLOOKUP("Investment Income Limit",'Assumptions &amp; Instructions'!A:B,2,FALSE),MAX(M8,O8)&gt;VLOOKUP(D8&amp;"|"&amp;MIN(F8+G8,3),'Assumptions &amp; Instructions'!D:G,4,FALSE)),"Review","Potentially Eligible"),"Review")</f>
        <v/>
      </c>
      <c r="R8" s="8">
        <f>IF(P8&gt;0,P8,0)</f>
        <v/>
      </c>
      <c r="S8" s="9">
        <f>TRIM(IF(L8&gt;VLOOKUP("Investment Income Limit",'Assumptions &amp; Instructions'!A:B,2,FALSE),"Investment income above assumed limit - EITC disallowed. ","")&amp;IF(D8="","Filing status missing. ","")&amp;IF(MAX(M8,O8)&gt;VLOOKUP(D8&amp;"|"&amp;MIN(F8+G8,3),'Assumptions &amp; Instructions'!D:G,4,FALSE),"Income above phase-out threshold for this filing status and child count. ","")&amp;IF(I8&lt;&gt;0,"Self-employment income - verify Schedule C and Schedule SE. ","")&amp;IF(AND(P8=0,Q8="Potentially Eligible"),"No estimated credit at reported income. ",""))</f>
        <v/>
      </c>
    </row>
    <row r="9">
      <c r="A9" s="10" t="inlineStr">
        <is>
          <t>EITC-2026-008</t>
        </is>
      </c>
      <c r="B9" s="3" t="inlineStr">
        <is>
          <t>Ashley Taylor</t>
        </is>
      </c>
      <c r="C9" s="4" t="inlineStr">
        <is>
          <t>North Carolina</t>
        </is>
      </c>
      <c r="D9" s="3" t="inlineStr">
        <is>
          <t>Head of Household</t>
        </is>
      </c>
      <c r="E9" s="5" t="n">
        <v>2026</v>
      </c>
      <c r="F9" s="5" t="n">
        <v>1</v>
      </c>
      <c r="G9" s="5" t="n">
        <v>0</v>
      </c>
      <c r="H9" s="6" t="n">
        <v>9800</v>
      </c>
      <c r="I9" s="6" t="n">
        <v>6400</v>
      </c>
      <c r="J9" s="6" t="n">
        <v>0</v>
      </c>
      <c r="K9" s="11">
        <f>SUM(H9:J9)</f>
        <v/>
      </c>
      <c r="L9" s="6" t="n">
        <v>100</v>
      </c>
      <c r="M9" s="12">
        <f>SUM(K9:L9)</f>
        <v/>
      </c>
      <c r="N9" s="6" t="n">
        <v>15200</v>
      </c>
      <c r="O9" s="12">
        <f>MAX(K9,N9)</f>
        <v/>
      </c>
      <c r="P9" s="11">
        <f>IFERROR(IF(L9&gt;VLOOKUP("Investment Income Limit",'Assumptions &amp; Instructions'!A:B,2,FALSE),0,MAX(0,MIN(O9*VLOOKUP("Phase-In Rate ("&amp;IF(MIN(F9+G9,3)=0,"0 Children",IF(MIN(F9+G9,3)=1,"1 Child",IF(MIN(F9+G9,3)=2,"2 Children","3+ Children")))&amp;")",'Assumptions &amp; Instructions'!A:B,2,FALSE),VLOOKUP(D9&amp;"|"&amp;MIN(F9+G9,3),'Assumptions &amp; Instructions'!D:G,2,FALSE))-MAX(0,MAX(M9,O9)-VLOOKUP(D9&amp;"|"&amp;MIN(F9+G9,3),'Assumptions &amp; Instructions'!D:G,3,FALSE))*VLOOKUP("Phase-Out Rate ("&amp;IF(MIN(F9+G9,3)=0,"0 Children",IF(MIN(F9+G9,3)=1,"1 Child",IF(MIN(F9+G9,3)=2,"2 Children","3+ Children")))&amp;")",'Assumptions &amp; Instructions'!A:B,2,FALSE))),0)</f>
        <v/>
      </c>
      <c r="Q9" s="13">
        <f>IFERROR(IF(OR(D9="",L9&gt;VLOOKUP("Investment Income Limit",'Assumptions &amp; Instructions'!A:B,2,FALSE),MAX(M9,O9)&gt;VLOOKUP(D9&amp;"|"&amp;MIN(F9+G9,3),'Assumptions &amp; Instructions'!D:G,4,FALSE)),"Review","Potentially Eligible"),"Review")</f>
        <v/>
      </c>
      <c r="R9" s="12">
        <f>IF(P9&gt;0,P9,0)</f>
        <v/>
      </c>
      <c r="S9" s="13">
        <f>TRIM(IF(L9&gt;VLOOKUP("Investment Income Limit",'Assumptions &amp; Instructions'!A:B,2,FALSE),"Investment income above assumed limit - EITC disallowed. ","")&amp;IF(D9="","Filing status missing. ","")&amp;IF(MAX(M9,O9)&gt;VLOOKUP(D9&amp;"|"&amp;MIN(F9+G9,3),'Assumptions &amp; Instructions'!D:G,4,FALSE),"Income above phase-out threshold for this filing status and child count. ","")&amp;IF(I9&lt;&gt;0,"Self-employment income - verify Schedule C and Schedule SE. ","")&amp;IF(AND(P9=0,Q9="Potentially Eligible"),"No estimated credit at reported income. ",""))</f>
        <v/>
      </c>
    </row>
    <row r="10">
      <c r="A10" s="2" t="inlineStr">
        <is>
          <t>EITC-2026-009</t>
        </is>
      </c>
      <c r="B10" s="3" t="inlineStr">
        <is>
          <t>Christopher Anderson</t>
        </is>
      </c>
      <c r="C10" s="4" t="inlineStr">
        <is>
          <t>Texas</t>
        </is>
      </c>
      <c r="D10" s="3" t="inlineStr">
        <is>
          <t>Single</t>
        </is>
      </c>
      <c r="E10" s="5" t="n">
        <v>2026</v>
      </c>
      <c r="F10" s="5" t="n">
        <v>0</v>
      </c>
      <c r="G10" s="5" t="n">
        <v>0</v>
      </c>
      <c r="H10" s="6" t="n">
        <v>46300</v>
      </c>
      <c r="I10" s="6" t="n">
        <v>0</v>
      </c>
      <c r="J10" s="6" t="n">
        <v>0</v>
      </c>
      <c r="K10" s="7">
        <f>SUM(H10:J10)</f>
        <v/>
      </c>
      <c r="L10" s="6" t="n">
        <v>220</v>
      </c>
      <c r="M10" s="8">
        <f>SUM(K10:L10)</f>
        <v/>
      </c>
      <c r="N10" s="6" t="n">
        <v>44800</v>
      </c>
      <c r="O10" s="8">
        <f>MAX(K10,N10)</f>
        <v/>
      </c>
      <c r="P10" s="7">
        <f>IFERROR(IF(L10&gt;VLOOKUP("Investment Income Limit",'Assumptions &amp; Instructions'!A:B,2,FALSE),0,MAX(0,MIN(O10*VLOOKUP("Phase-In Rate ("&amp;IF(MIN(F10+G10,3)=0,"0 Children",IF(MIN(F10+G10,3)=1,"1 Child",IF(MIN(F10+G10,3)=2,"2 Children","3+ Children")))&amp;")",'Assumptions &amp; Instructions'!A:B,2,FALSE),VLOOKUP(D10&amp;"|"&amp;MIN(F10+G10,3),'Assumptions &amp; Instructions'!D:G,2,FALSE))-MAX(0,MAX(M10,O10)-VLOOKUP(D10&amp;"|"&amp;MIN(F10+G10,3),'Assumptions &amp; Instructions'!D:G,3,FALSE))*VLOOKUP("Phase-Out Rate ("&amp;IF(MIN(F10+G10,3)=0,"0 Children",IF(MIN(F10+G10,3)=1,"1 Child",IF(MIN(F10+G10,3)=2,"2 Children","3+ Children")))&amp;")",'Assumptions &amp; Instructions'!A:B,2,FALSE))),0)</f>
        <v/>
      </c>
      <c r="Q10" s="9">
        <f>IFERROR(IF(OR(D10="",L10&gt;VLOOKUP("Investment Income Limit",'Assumptions &amp; Instructions'!A:B,2,FALSE),MAX(M10,O10)&gt;VLOOKUP(D10&amp;"|"&amp;MIN(F10+G10,3),'Assumptions &amp; Instructions'!D:G,4,FALSE)),"Review","Potentially Eligible"),"Review")</f>
        <v/>
      </c>
      <c r="R10" s="8">
        <f>IF(P10&gt;0,P10,0)</f>
        <v/>
      </c>
      <c r="S10" s="9">
        <f>TRIM(IF(L10&gt;VLOOKUP("Investment Income Limit",'Assumptions &amp; Instructions'!A:B,2,FALSE),"Investment income above assumed limit - EITC disallowed. ","")&amp;IF(D10="","Filing status missing. ","")&amp;IF(MAX(M10,O10)&gt;VLOOKUP(D10&amp;"|"&amp;MIN(F10+G10,3),'Assumptions &amp; Instructions'!D:G,4,FALSE),"Income above phase-out threshold for this filing status and child count. ","")&amp;IF(I10&lt;&gt;0,"Self-employment income - verify Schedule C and Schedule SE. ","")&amp;IF(AND(P10=0,Q10="Potentially Eligible"),"No estimated credit at reported income. ",""))</f>
        <v/>
      </c>
    </row>
    <row r="11">
      <c r="A11" s="10" t="inlineStr">
        <is>
          <t>EITC-2026-010</t>
        </is>
      </c>
      <c r="B11" s="3" t="inlineStr">
        <is>
          <t>Jessica Thomas</t>
        </is>
      </c>
      <c r="C11" s="4" t="inlineStr">
        <is>
          <t>Colorado</t>
        </is>
      </c>
      <c r="D11" s="3" t="inlineStr">
        <is>
          <t>Married Filing Jointly</t>
        </is>
      </c>
      <c r="E11" s="5" t="n">
        <v>2026</v>
      </c>
      <c r="F11" s="5" t="n">
        <v>2</v>
      </c>
      <c r="G11" s="5" t="n">
        <v>0</v>
      </c>
      <c r="H11" s="6" t="n">
        <v>61400</v>
      </c>
      <c r="I11" s="6" t="n">
        <v>0</v>
      </c>
      <c r="J11" s="6" t="n">
        <v>0</v>
      </c>
      <c r="K11" s="11">
        <f>SUM(H11:J11)</f>
        <v/>
      </c>
      <c r="L11" s="6" t="n">
        <v>800</v>
      </c>
      <c r="M11" s="12">
        <f>SUM(K11:L11)</f>
        <v/>
      </c>
      <c r="N11" s="6" t="n">
        <v>58900</v>
      </c>
      <c r="O11" s="12">
        <f>MAX(K11,N11)</f>
        <v/>
      </c>
      <c r="P11" s="11">
        <f>IFERROR(IF(L11&gt;VLOOKUP("Investment Income Limit",'Assumptions &amp; Instructions'!A:B,2,FALSE),0,MAX(0,MIN(O11*VLOOKUP("Phase-In Rate ("&amp;IF(MIN(F11+G11,3)=0,"0 Children",IF(MIN(F11+G11,3)=1,"1 Child",IF(MIN(F11+G11,3)=2,"2 Children","3+ Children")))&amp;")",'Assumptions &amp; Instructions'!A:B,2,FALSE),VLOOKUP(D11&amp;"|"&amp;MIN(F11+G11,3),'Assumptions &amp; Instructions'!D:G,2,FALSE))-MAX(0,MAX(M11,O11)-VLOOKUP(D11&amp;"|"&amp;MIN(F11+G11,3),'Assumptions &amp; Instructions'!D:G,3,FALSE))*VLOOKUP("Phase-Out Rate ("&amp;IF(MIN(F11+G11,3)=0,"0 Children",IF(MIN(F11+G11,3)=1,"1 Child",IF(MIN(F11+G11,3)=2,"2 Children","3+ Children")))&amp;")",'Assumptions &amp; Instructions'!A:B,2,FALSE))),0)</f>
        <v/>
      </c>
      <c r="Q11" s="13">
        <f>IFERROR(IF(OR(D11="",L11&gt;VLOOKUP("Investment Income Limit",'Assumptions &amp; Instructions'!A:B,2,FALSE),MAX(M11,O11)&gt;VLOOKUP(D11&amp;"|"&amp;MIN(F11+G11,3),'Assumptions &amp; Instructions'!D:G,4,FALSE)),"Review","Potentially Eligible"),"Review")</f>
        <v/>
      </c>
      <c r="R11" s="12">
        <f>IF(P11&gt;0,P11,0)</f>
        <v/>
      </c>
      <c r="S11" s="13">
        <f>TRIM(IF(L11&gt;VLOOKUP("Investment Income Limit",'Assumptions &amp; Instructions'!A:B,2,FALSE),"Investment income above assumed limit - EITC disallowed. ","")&amp;IF(D11="","Filing status missing. ","")&amp;IF(MAX(M11,O11)&gt;VLOOKUP(D11&amp;"|"&amp;MIN(F11+G11,3),'Assumptions &amp; Instructions'!D:G,4,FALSE),"Income above phase-out threshold for this filing status and child count. ","")&amp;IF(I11&lt;&gt;0,"Self-employment income - verify Schedule C and Schedule SE. ","")&amp;IF(AND(P11=0,Q11="Potentially Eligible"),"No estimated credit at reported income. ",""))</f>
        <v/>
      </c>
    </row>
  </sheetData>
  <autoFilter ref="A1:S11"/>
  <conditionalFormatting sqref="Q2:Q11">
    <cfRule type="expression" priority="1" dxfId="0" stopIfTrue="1">
      <formula>$Q2="Potentially Eligible"</formula>
    </cfRule>
    <cfRule type="expression" priority="2" dxfId="1" stopIfTrue="1">
      <formula>$Q2="Review"</formula>
    </cfRule>
  </conditionalFormatting>
  <dataValidations count="1">
    <dataValidation sqref="D2:D11" showErrorMessage="1" showInputMessage="1" allowBlank="1" type="list">
      <formula1>"Single,Married Filing Jointly,Married Filing Separately,Head of Household,Qualifying Surviving Spouse"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E293B"/>
    <outlinePr summaryBelow="1" summaryRight="1"/>
    <pageSetUpPr/>
  </sheetPr>
  <dimension ref="A1:H11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3" customWidth="1" min="3" max="3"/>
    <col width="22" customWidth="1" min="4" max="4"/>
    <col width="12" customWidth="1" min="5" max="5"/>
    <col width="3" customWidth="1" min="6" max="6"/>
    <col width="14" customWidth="1" min="7" max="7"/>
    <col width="14" customWidth="1" min="8" max="8"/>
  </cols>
  <sheetData>
    <row r="1" ht="30" customHeight="1">
      <c r="A1" s="14" t="inlineStr">
        <is>
          <t>EITC Estimate Summary Dashboard - Tax Year 2026 (Illustrative)</t>
        </is>
      </c>
      <c r="B1" s="40" t="n"/>
      <c r="C1" s="40" t="n"/>
      <c r="D1" s="40" t="n"/>
      <c r="E1" s="40" t="n"/>
      <c r="F1" s="40" t="n"/>
      <c r="G1" s="40" t="n"/>
      <c r="H1" s="41" t="n"/>
    </row>
    <row r="2"/>
    <row r="3">
      <c r="A3" s="16" t="inlineStr">
        <is>
          <t>Metric</t>
        </is>
      </c>
      <c r="B3" s="16" t="inlineStr">
        <is>
          <t>Value</t>
        </is>
      </c>
      <c r="D3" s="17" t="inlineStr">
        <is>
          <t>Status</t>
        </is>
      </c>
      <c r="E3" s="17" t="inlineStr">
        <is>
          <t>Count</t>
        </is>
      </c>
    </row>
    <row r="4">
      <c r="A4" s="18" t="inlineStr">
        <is>
          <t>Total Taxpayers Reviewed</t>
        </is>
      </c>
      <c r="B4" s="19">
        <f>COUNTA('EITC Estimates'!A2:A11)</f>
        <v/>
      </c>
      <c r="D4" s="20" t="inlineStr">
        <is>
          <t>Potentially Eligible</t>
        </is>
      </c>
      <c r="E4" s="21">
        <f>B5</f>
        <v/>
      </c>
    </row>
    <row r="5">
      <c r="A5" s="22" t="inlineStr">
        <is>
          <t>Potentially Eligible Cases</t>
        </is>
      </c>
      <c r="B5" s="23">
        <f>COUNTIF('EITC Estimates'!Q2:Q11,"Potentially Eligible")</f>
        <v/>
      </c>
      <c r="D5" s="24" t="inlineStr">
        <is>
          <t>Review</t>
        </is>
      </c>
      <c r="E5" s="25">
        <f>B6</f>
        <v/>
      </c>
    </row>
    <row r="6">
      <c r="A6" s="18" t="inlineStr">
        <is>
          <t>Cases Requiring Review</t>
        </is>
      </c>
      <c r="B6" s="26">
        <f>COUNTIF('EITC Estimates'!Q2:Q11,"Review")</f>
        <v/>
      </c>
    </row>
    <row r="7">
      <c r="A7" s="22" t="inlineStr">
        <is>
          <t>Total Estimated EITC</t>
        </is>
      </c>
      <c r="B7" s="27">
        <f>SUM('EITC Estimates'!P2:P11)</f>
        <v/>
      </c>
    </row>
    <row r="8">
      <c r="A8" s="18" t="inlineStr">
        <is>
          <t>Average Estimated EITC</t>
        </is>
      </c>
      <c r="B8" s="7">
        <f>IFERROR(AVERAGE('EITC Estimates'!P2:P11),0)</f>
        <v/>
      </c>
    </row>
    <row r="9">
      <c r="A9" s="22" t="inlineStr">
        <is>
          <t>Average Earned Income</t>
        </is>
      </c>
      <c r="B9" s="11">
        <f>IFERROR(AVERAGE('EITC Estimates'!K2:K11),0)</f>
        <v/>
      </c>
    </row>
    <row r="10">
      <c r="A10" s="18" t="inlineStr">
        <is>
          <t>Percentage Potentially Eligible</t>
        </is>
      </c>
      <c r="B10" s="28">
        <f>IFERROR(B5/B4,0)</f>
        <v/>
      </c>
    </row>
    <row r="11">
      <c r="A11" s="29" t="inlineStr">
        <is>
          <t>All figures are educational estimates only - confirm against IRS-published 2026 limits before relying on results.</t>
        </is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D80621"/>
    <outlinePr summaryBelow="1" summaryRight="1"/>
    <pageSetUpPr/>
  </sheetPr>
  <dimension ref="A1:H40"/>
  <sheetViews>
    <sheetView workbookViewId="0">
      <selection activeCell="A1" sqref="A1"/>
    </sheetView>
  </sheetViews>
  <sheetFormatPr baseColWidth="8" defaultRowHeight="15"/>
  <cols>
    <col width="44" customWidth="1" min="1" max="1"/>
    <col width="16" customWidth="1" min="2" max="2"/>
    <col width="3" customWidth="1" min="3" max="3"/>
    <col width="26" customWidth="1" min="4" max="4"/>
    <col width="16" customWidth="1" min="5" max="5"/>
    <col width="16" customWidth="1" min="6" max="6"/>
    <col width="24" customWidth="1" min="7" max="7"/>
    <col width="14" customWidth="1" min="8" max="8"/>
  </cols>
  <sheetData>
    <row r="1" ht="28" customHeight="1">
      <c r="A1" s="30" t="inlineStr">
        <is>
          <t>Assumptions &amp; Instructions - EITC Estimate Workbook (Tax Year 2026)</t>
        </is>
      </c>
    </row>
    <row r="2"/>
    <row r="3">
      <c r="A3" s="32" t="inlineStr">
        <is>
          <t>General Assumptions (Editable - replace with IRS 2026 figures)</t>
        </is>
      </c>
      <c r="B3" s="33" t="n"/>
      <c r="D3" s="32" t="inlineStr">
        <is>
          <t>Credit &amp; Threshold Table (VLOOKUP Source)</t>
        </is>
      </c>
      <c r="E3" s="33" t="n"/>
      <c r="F3" s="33" t="n"/>
      <c r="G3" s="33" t="n"/>
    </row>
    <row r="4" ht="30" customHeight="1">
      <c r="A4" s="1" t="inlineStr">
        <is>
          <t>Assumption</t>
        </is>
      </c>
      <c r="B4" s="1" t="inlineStr">
        <is>
          <t>Value</t>
        </is>
      </c>
      <c r="D4" s="1" t="inlineStr">
        <is>
          <t>Lookup Key</t>
        </is>
      </c>
      <c r="E4" s="1" t="inlineStr">
        <is>
          <t>Maximum Credit</t>
        </is>
      </c>
      <c r="F4" s="1" t="inlineStr">
        <is>
          <t>Phase-Out Start</t>
        </is>
      </c>
      <c r="G4" s="1" t="inlineStr">
        <is>
          <t>Income Limit (No Credit Above)</t>
        </is>
      </c>
    </row>
    <row r="5">
      <c r="A5" s="13" t="inlineStr">
        <is>
          <t>Tax Year</t>
        </is>
      </c>
      <c r="B5" s="34" t="n">
        <v>2026</v>
      </c>
      <c r="D5" s="13" t="inlineStr">
        <is>
          <t>Single|0</t>
        </is>
      </c>
      <c r="E5" s="35" t="n">
        <v>680</v>
      </c>
      <c r="F5" s="35" t="n">
        <v>11100</v>
      </c>
      <c r="G5" s="35" t="n">
        <v>19900</v>
      </c>
    </row>
    <row r="6">
      <c r="A6" s="9" t="inlineStr">
        <is>
          <t>Investment Income Limit</t>
        </is>
      </c>
      <c r="B6" s="35" t="n">
        <v>12400</v>
      </c>
      <c r="D6" s="9" t="inlineStr">
        <is>
          <t>Single|1</t>
        </is>
      </c>
      <c r="E6" s="35" t="n">
        <v>4530</v>
      </c>
      <c r="F6" s="35" t="n">
        <v>24400</v>
      </c>
      <c r="G6" s="35" t="n">
        <v>52700</v>
      </c>
    </row>
    <row r="7">
      <c r="A7" s="13" t="inlineStr">
        <is>
          <t>Phase-In Rate (0 Children)</t>
        </is>
      </c>
      <c r="B7" s="36" t="n">
        <v>0.0765</v>
      </c>
      <c r="D7" s="13" t="inlineStr">
        <is>
          <t>Single|2</t>
        </is>
      </c>
      <c r="E7" s="35" t="n">
        <v>7480</v>
      </c>
      <c r="F7" s="35" t="n">
        <v>24400</v>
      </c>
      <c r="G7" s="35" t="n">
        <v>59900</v>
      </c>
    </row>
    <row r="8">
      <c r="A8" s="9" t="inlineStr">
        <is>
          <t>Phase-In Rate (1 Child)</t>
        </is>
      </c>
      <c r="B8" s="36" t="n">
        <v>0.34</v>
      </c>
      <c r="D8" s="9" t="inlineStr">
        <is>
          <t>Single|3</t>
        </is>
      </c>
      <c r="E8" s="35" t="n">
        <v>8410</v>
      </c>
      <c r="F8" s="35" t="n">
        <v>24400</v>
      </c>
      <c r="G8" s="35" t="n">
        <v>64300</v>
      </c>
    </row>
    <row r="9">
      <c r="A9" s="13" t="inlineStr">
        <is>
          <t>Phase-In Rate (2 Children)</t>
        </is>
      </c>
      <c r="B9" s="36" t="n">
        <v>0.4</v>
      </c>
      <c r="D9" s="13" t="inlineStr">
        <is>
          <t>Head of Household|0</t>
        </is>
      </c>
      <c r="E9" s="35" t="n">
        <v>680</v>
      </c>
      <c r="F9" s="35" t="n">
        <v>11100</v>
      </c>
      <c r="G9" s="35" t="n">
        <v>19900</v>
      </c>
    </row>
    <row r="10">
      <c r="A10" s="9" t="inlineStr">
        <is>
          <t>Phase-In Rate (3+ Children)</t>
        </is>
      </c>
      <c r="B10" s="36" t="n">
        <v>0.45</v>
      </c>
      <c r="D10" s="9" t="inlineStr">
        <is>
          <t>Head of Household|1</t>
        </is>
      </c>
      <c r="E10" s="35" t="n">
        <v>4530</v>
      </c>
      <c r="F10" s="35" t="n">
        <v>24400</v>
      </c>
      <c r="G10" s="35" t="n">
        <v>52700</v>
      </c>
    </row>
    <row r="11">
      <c r="A11" s="13" t="inlineStr">
        <is>
          <t>Phase-Out Rate (0 Children)</t>
        </is>
      </c>
      <c r="B11" s="36" t="n">
        <v>0.0765</v>
      </c>
      <c r="D11" s="13" t="inlineStr">
        <is>
          <t>Head of Household|2</t>
        </is>
      </c>
      <c r="E11" s="35" t="n">
        <v>7480</v>
      </c>
      <c r="F11" s="35" t="n">
        <v>24400</v>
      </c>
      <c r="G11" s="35" t="n">
        <v>59900</v>
      </c>
    </row>
    <row r="12">
      <c r="A12" s="9" t="inlineStr">
        <is>
          <t>Phase-Out Rate (1 Child)</t>
        </is>
      </c>
      <c r="B12" s="36" t="n">
        <v>0.1598</v>
      </c>
      <c r="D12" s="9" t="inlineStr">
        <is>
          <t>Head of Household|3</t>
        </is>
      </c>
      <c r="E12" s="35" t="n">
        <v>8410</v>
      </c>
      <c r="F12" s="35" t="n">
        <v>24400</v>
      </c>
      <c r="G12" s="35" t="n">
        <v>64300</v>
      </c>
    </row>
    <row r="13">
      <c r="A13" s="13" t="inlineStr">
        <is>
          <t>Phase-Out Rate (2 Children)</t>
        </is>
      </c>
      <c r="B13" s="36" t="n">
        <v>0.2106</v>
      </c>
      <c r="D13" s="13" t="inlineStr">
        <is>
          <t>Married Filing Jointly|0</t>
        </is>
      </c>
      <c r="E13" s="35" t="n">
        <v>680</v>
      </c>
      <c r="F13" s="35" t="n">
        <v>18500</v>
      </c>
      <c r="G13" s="35" t="n">
        <v>27300</v>
      </c>
    </row>
    <row r="14">
      <c r="A14" s="9" t="inlineStr">
        <is>
          <t>Phase-Out Rate (3+ Children)</t>
        </is>
      </c>
      <c r="B14" s="36" t="n">
        <v>0.2106</v>
      </c>
      <c r="D14" s="9" t="inlineStr">
        <is>
          <t>Married Filing Jointly|1</t>
        </is>
      </c>
      <c r="E14" s="35" t="n">
        <v>4530</v>
      </c>
      <c r="F14" s="35" t="n">
        <v>31800</v>
      </c>
      <c r="G14" s="35" t="n">
        <v>60100</v>
      </c>
    </row>
    <row r="15">
      <c r="A15" s="13" t="inlineStr">
        <is>
          <t>Qualifying Child Age Limit (Under 19)</t>
        </is>
      </c>
      <c r="B15" s="34" t="n">
        <v>19</v>
      </c>
      <c r="D15" s="13" t="inlineStr">
        <is>
          <t>Married Filing Jointly|2</t>
        </is>
      </c>
      <c r="E15" s="35" t="n">
        <v>7480</v>
      </c>
      <c r="F15" s="35" t="n">
        <v>31800</v>
      </c>
      <c r="G15" s="35" t="n">
        <v>67300</v>
      </c>
    </row>
    <row r="16">
      <c r="A16" s="9" t="inlineStr">
        <is>
          <t>Full-Time Student Age Limit (Under 24)</t>
        </is>
      </c>
      <c r="B16" s="34" t="n">
        <v>24</v>
      </c>
      <c r="D16" s="9" t="inlineStr">
        <is>
          <t>Married Filing Jointly|3</t>
        </is>
      </c>
      <c r="E16" s="35" t="n">
        <v>8410</v>
      </c>
      <c r="F16" s="35" t="n">
        <v>31800</v>
      </c>
      <c r="G16" s="35" t="n">
        <v>71700</v>
      </c>
    </row>
    <row r="17"/>
    <row r="18"/>
    <row r="19" ht="20" customHeight="1">
      <c r="A19" s="37" t="inlineStr">
        <is>
          <t>How to Use This Workbook</t>
        </is>
      </c>
      <c r="B19" s="33" t="n"/>
      <c r="C19" s="33" t="n"/>
      <c r="D19" s="33" t="n"/>
      <c r="E19" s="33" t="n"/>
      <c r="F19" s="33" t="n"/>
      <c r="G19" s="33" t="n"/>
      <c r="H19" s="33" t="n"/>
    </row>
    <row r="20">
      <c r="A20" s="38" t="inlineStr">
        <is>
          <t>1. On the 'EITC Estimates' sheet, edit the pale-yellow cells (taxpayer details, dependents, and income amounts) for each record.</t>
        </is>
      </c>
    </row>
    <row r="21">
      <c r="A21" s="38" t="inlineStr">
        <is>
          <t>2. Total Earned Income, Adjusted Gross Income, Earned Income Used, Estimated EITC, Eligibility Status, Estimated Refund Impact, and Review Notes calculate automatically.</t>
        </is>
      </c>
    </row>
    <row r="22">
      <c r="A22" s="38" t="inlineStr">
        <is>
          <t>3. The Estimated EITC uses VLOOKUP against the editable assumption tables above, applying an approximate phase-in / phase-out calculation.</t>
        </is>
      </c>
    </row>
    <row r="23">
      <c r="A23" s="38" t="inlineStr">
        <is>
          <t>4. Open the 'Summary Dashboard' sheet to review case counts, total and average credits, average earned income, and charts.</t>
        </is>
      </c>
    </row>
    <row r="24">
      <c r="A24" s="38" t="inlineStr">
        <is>
          <t>5. Replace every illustrative assumption above with official IRS-published 2026 figures before relying on any result.</t>
        </is>
      </c>
    </row>
    <row r="25" ht="20" customHeight="1">
      <c r="A25" s="37" t="inlineStr">
        <is>
          <t>Qualifying Child Reminders</t>
        </is>
      </c>
      <c r="B25" s="33" t="n"/>
      <c r="C25" s="33" t="n"/>
      <c r="D25" s="33" t="n"/>
      <c r="E25" s="33" t="n"/>
      <c r="F25" s="33" t="n"/>
      <c r="G25" s="33" t="n"/>
      <c r="H25" s="33" t="n"/>
    </row>
    <row r="26">
      <c r="A26" s="38" t="inlineStr">
        <is>
          <t>- Age test: under age 19 at year-end, under age 24 if a full-time student, or any age if permanently and totally disabled.</t>
        </is>
      </c>
    </row>
    <row r="27">
      <c r="A27" s="38" t="inlineStr">
        <is>
          <t>- Relationship test: son, daughter, stepchild, eligible foster child, brother, sister, or a descendant of any of them.</t>
        </is>
      </c>
    </row>
    <row r="28">
      <c r="A28" s="38" t="inlineStr">
        <is>
          <t>- Residency test: the child must live with you in the United States for more than half of the year.</t>
        </is>
      </c>
    </row>
    <row r="29">
      <c r="A29" s="38" t="inlineStr">
        <is>
          <t>- Valid Social Security numbers are required for you, your spouse (if filing jointly), and each qualifying child.</t>
        </is>
      </c>
    </row>
    <row r="30">
      <c r="A30" s="38" t="inlineStr">
        <is>
          <t>- Married Filing Separately generally cannot claim the EITC (limited exceptions apply).</t>
        </is>
      </c>
    </row>
    <row r="31" ht="20" customHeight="1">
      <c r="A31" s="37" t="inlineStr">
        <is>
          <t>IRS References</t>
        </is>
      </c>
      <c r="B31" s="33" t="n"/>
      <c r="C31" s="33" t="n"/>
      <c r="D31" s="33" t="n"/>
      <c r="E31" s="33" t="n"/>
      <c r="F31" s="33" t="n"/>
      <c r="G31" s="33" t="n"/>
      <c r="H31" s="33" t="n"/>
    </row>
    <row r="32">
      <c r="A32" s="38" t="inlineStr">
        <is>
          <t>- IRS Publication 596, Earned Income Credit (EIC).</t>
        </is>
      </c>
    </row>
    <row r="33">
      <c r="A33" s="38" t="inlineStr">
        <is>
          <t>- Form 1040, U.S. Individual Income Tax Return.</t>
        </is>
      </c>
    </row>
    <row r="34">
      <c r="A34" s="38" t="inlineStr">
        <is>
          <t>- Schedule EIC (Form 1040), Earned Income Credit.</t>
        </is>
      </c>
    </row>
    <row r="35">
      <c r="A35" s="38" t="inlineStr">
        <is>
          <t>- Form 8862, Information To Claim Certain Credits After Disallowance (if the EITC was previously reduced or denied).</t>
        </is>
      </c>
    </row>
    <row r="36" ht="20" customHeight="1">
      <c r="A36" s="37" t="inlineStr">
        <is>
          <t>Important Disclaimer</t>
        </is>
      </c>
      <c r="B36" s="33" t="n"/>
      <c r="C36" s="33" t="n"/>
      <c r="D36" s="33" t="n"/>
      <c r="E36" s="33" t="n"/>
      <c r="F36" s="33" t="n"/>
      <c r="G36" s="33" t="n"/>
      <c r="H36" s="33" t="n"/>
    </row>
    <row r="37">
      <c r="A37" s="39" t="inlineStr">
        <is>
          <t>- This workbook is an educational estimate only and is not tax advice or an IRS filing calculation.</t>
        </is>
      </c>
    </row>
    <row r="38">
      <c r="A38" s="38" t="inlineStr">
        <is>
          <t>- Actual EITC eligibility depends on IRS rules, including earned income, AGI, filing status, qualifying-child tests, SSNs, residency, and the investment income limit.</t>
        </is>
      </c>
    </row>
    <row r="39">
      <c r="A39" s="38" t="inlineStr">
        <is>
          <t>- All credit amounts, rates, and thresholds shown are illustrative placeholders, not official IRS 2026 figures.</t>
        </is>
      </c>
    </row>
    <row r="40">
      <c r="A40" s="38" t="inlineStr">
        <is>
          <t>- Consult a qualified tax professional or IRS.gov/EITC for guidance on your specific situation.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2026-07-29T05:02:18Z</dcterms:created>
  <dcterms:modified xmlns:dcterms="http://purl.org/dc/terms/" xmlns:xsi="http://www.w3.org/2001/XMLSchema-instance" xsi:type="dcterms:W3CDTF">2026-07-29T05:02:18Z</dcterms:modified>
</cp:coreProperties>
</file>