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TC Eligibility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MM/DD/YYYY"/>
    <numFmt numFmtId="165" formatCode="&quot;$&quot;#,##0.00"/>
  </numFmts>
  <fonts count="8">
    <font>
      <name val="Calibri"/>
      <family val="2"/>
      <color theme="1"/>
      <sz val="11"/>
      <scheme val="minor"/>
    </font>
    <font>
      <b val="1"/>
      <color rgb="000F766E"/>
      <sz val="16"/>
    </font>
    <font>
      <b val="1"/>
      <color rgb="00FFFFFF"/>
      <sz val="11"/>
    </font>
    <font>
      <b val="1"/>
      <color rgb="000F766E"/>
      <sz val="13"/>
    </font>
    <font>
      <b val="1"/>
    </font>
    <font>
      <b val="1"/>
      <color rgb="0022C55E"/>
      <sz val="12"/>
    </font>
    <font>
      <b val="1"/>
      <color rgb="00FFFFFF"/>
      <sz val="10"/>
    </font>
    <font>
      <b val="1"/>
      <color rgb="000F766E"/>
      <sz val="12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165" fontId="0" fillId="0" borderId="1" pivotButton="0" quotePrefix="0" xfId="0"/>
    <xf numFmtId="0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3" fillId="0" borderId="0" pivotButton="0" quotePrefix="0" xfId="0"/>
    <xf numFmtId="0" fontId="4" fillId="0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165" fontId="5" fillId="0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6" fillId="6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2" fillId="2" borderId="0" pivotButton="0" quotePrefix="0" xfId="0"/>
    <xf numFmtId="0" fontId="4" fillId="3" borderId="1" applyAlignment="1" pivotButton="0" quotePrefix="0" xfId="0">
      <alignment horizontal="left" vertical="top" wrapText="1"/>
    </xf>
    <xf numFmtId="0" fontId="0" fillId="3" borderId="1" applyAlignment="1" pivotButton="0" quotePrefix="0" xfId="0">
      <alignment horizontal="left" vertical="top" wrapText="1"/>
    </xf>
    <xf numFmtId="0" fontId="4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  <xf numFmtId="0" fontId="7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b val="1"/>
        <color rgb="0022C55E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Qualifying vs Non-Qualifying Children</a:t>
            </a:r>
          </a:p>
        </rich>
      </tx>
    </title>
    <plotArea>
      <pieChart>
        <varyColors val="1"/>
        <ser>
          <idx val="0"/>
          <order val="0"/>
          <tx>
            <strRef>
              <f>'Dashboard'!B11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'Dashboard'!$A$12:$A$13</f>
            </numRef>
          </cat>
          <val>
            <numRef>
              <f>'Dashboard'!$B$12:$B$13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Credit Before Phase-Out per Child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'Dashboard'!B16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'Dashboard'!$A$17:$A$25</f>
            </numRef>
          </cat>
          <val>
            <numRef>
              <f>'Dashboard'!$B$17:$B$25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Child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Credit 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17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1"/>
  <sheetViews>
    <sheetView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0" customWidth="1" min="4" max="4"/>
    <col width="10" customWidth="1" min="5" max="5"/>
    <col width="15" customWidth="1" min="6" max="6"/>
    <col width="14" customWidth="1" min="7" max="7"/>
    <col width="12" customWidth="1" min="8" max="8"/>
    <col width="15" customWidth="1" min="9" max="9"/>
    <col width="12" customWidth="1" min="10" max="10"/>
    <col width="12" customWidth="1" min="11" max="11"/>
    <col width="14" customWidth="1" min="12" max="12"/>
    <col width="3" customWidth="1" min="13" max="13"/>
    <col width="22" customWidth="1" min="14" max="14"/>
    <col width="12" customWidth="1" min="15" max="15"/>
  </cols>
  <sheetData>
    <row r="1" ht="26" customHeight="1">
      <c r="A1" s="1" t="inlineStr">
        <is>
          <t>Child Tax Credit (CTC) Eligibility Worksheet - Tax Year 2026</t>
        </is>
      </c>
    </row>
    <row r="2"/>
    <row r="3" ht="34" customHeight="1">
      <c r="A3" s="2" t="inlineStr">
        <is>
          <t>#</t>
        </is>
      </c>
      <c r="B3" s="2" t="inlineStr">
        <is>
          <t>Child Name</t>
        </is>
      </c>
      <c r="C3" s="2" t="inlineStr">
        <is>
          <t>Date of Birth</t>
        </is>
      </c>
      <c r="D3" s="2" t="inlineStr">
        <is>
          <t>Age as of
12/31/2026</t>
        </is>
      </c>
      <c r="E3" s="2" t="inlineStr">
        <is>
          <t>SSN Valid
(Y/N)</t>
        </is>
      </c>
      <c r="F3" s="2" t="inlineStr">
        <is>
          <t>Relationship
to Taxpayer</t>
        </is>
      </c>
      <c r="G3" s="2" t="inlineStr">
        <is>
          <t>Months Lived
w/ Taxpayer 2026</t>
        </is>
      </c>
      <c r="H3" s="2" t="inlineStr">
        <is>
          <t>Support Test
Met (Y/N)</t>
        </is>
      </c>
      <c r="I3" s="2" t="inlineStr">
        <is>
          <t>US Citizen/National/
Resident (Y/N)</t>
        </is>
      </c>
      <c r="J3" s="2" t="inlineStr">
        <is>
          <t>Under Age 17</t>
        </is>
      </c>
      <c r="K3" s="2" t="inlineStr">
        <is>
          <t>Qualifying
Child</t>
        </is>
      </c>
      <c r="L3" s="2" t="inlineStr">
        <is>
          <t>Credit Before
Phase-Out</t>
        </is>
      </c>
      <c r="N3" s="3" t="inlineStr">
        <is>
          <t>Filing Status</t>
        </is>
      </c>
      <c r="O3" s="3" t="inlineStr">
        <is>
          <t>Threshold</t>
        </is>
      </c>
    </row>
    <row r="4">
      <c r="A4" s="4" t="n">
        <v>1</v>
      </c>
      <c r="B4" s="4" t="inlineStr">
        <is>
          <t>Emma Johnson</t>
        </is>
      </c>
      <c r="C4" s="5" t="inlineStr">
        <is>
          <t>05/12/2016</t>
        </is>
      </c>
      <c r="D4" s="4">
        <f>IF(C4="","",DATEDIF(C4,DATE(2026,12,31),"y"))</f>
        <v/>
      </c>
      <c r="E4" s="6" t="inlineStr">
        <is>
          <t>Yes</t>
        </is>
      </c>
      <c r="F4" s="6" t="inlineStr">
        <is>
          <t>Daughter</t>
        </is>
      </c>
      <c r="G4" s="6" t="n">
        <v>12</v>
      </c>
      <c r="H4" s="6" t="inlineStr">
        <is>
          <t>Yes</t>
        </is>
      </c>
      <c r="I4" s="6" t="inlineStr">
        <is>
          <t>Yes</t>
        </is>
      </c>
      <c r="J4" s="4">
        <f>IF(D4="","",IF(D4&lt;17,"Yes","No"))</f>
        <v/>
      </c>
      <c r="K4" s="4">
        <f>IF(AND(E4="Yes",J4="Yes",G4&gt;=6,H4="Yes",I4="Yes"),"Yes","No")</f>
        <v/>
      </c>
      <c r="L4" s="7">
        <f>IF(K4="Yes",2000,0)</f>
        <v/>
      </c>
      <c r="N4" s="8" t="inlineStr">
        <is>
          <t>Married Filing Jointly</t>
        </is>
      </c>
      <c r="O4" s="9" t="n">
        <v>400000</v>
      </c>
    </row>
    <row r="5">
      <c r="A5" s="10" t="n">
        <v>2</v>
      </c>
      <c r="B5" s="10" t="inlineStr">
        <is>
          <t>Liam Johnson</t>
        </is>
      </c>
      <c r="C5" s="5" t="inlineStr">
        <is>
          <t>09/03/2019</t>
        </is>
      </c>
      <c r="D5" s="10">
        <f>IF(C5="","",DATEDIF(C5,DATE(2026,12,31),"y"))</f>
        <v/>
      </c>
      <c r="E5" s="6" t="inlineStr">
        <is>
          <t>Yes</t>
        </is>
      </c>
      <c r="F5" s="6" t="inlineStr">
        <is>
          <t>Son</t>
        </is>
      </c>
      <c r="G5" s="6" t="n">
        <v>12</v>
      </c>
      <c r="H5" s="6" t="inlineStr">
        <is>
          <t>Yes</t>
        </is>
      </c>
      <c r="I5" s="6" t="inlineStr">
        <is>
          <t>Yes</t>
        </is>
      </c>
      <c r="J5" s="10">
        <f>IF(D5="","",IF(D5&lt;17,"Yes","No"))</f>
        <v/>
      </c>
      <c r="K5" s="10">
        <f>IF(AND(E5="Yes",J5="Yes",G5&gt;=6,H5="Yes",I5="Yes"),"Yes","No")</f>
        <v/>
      </c>
      <c r="L5" s="11">
        <f>IF(K5="Yes",2000,0)</f>
        <v/>
      </c>
      <c r="N5" s="8" t="inlineStr">
        <is>
          <t>Single</t>
        </is>
      </c>
      <c r="O5" s="9" t="n">
        <v>200000</v>
      </c>
    </row>
    <row r="6">
      <c r="A6" s="4" t="n">
        <v>3</v>
      </c>
      <c r="B6" s="4" t="inlineStr">
        <is>
          <t>Olivia Martinez</t>
        </is>
      </c>
      <c r="C6" s="5" t="inlineStr">
        <is>
          <t>02/20/2013</t>
        </is>
      </c>
      <c r="D6" s="4">
        <f>IF(C6="","",DATEDIF(C6,DATE(2026,12,31),"y"))</f>
        <v/>
      </c>
      <c r="E6" s="6" t="inlineStr">
        <is>
          <t>Yes</t>
        </is>
      </c>
      <c r="F6" s="6" t="inlineStr">
        <is>
          <t>Daughter</t>
        </is>
      </c>
      <c r="G6" s="6" t="n">
        <v>11</v>
      </c>
      <c r="H6" s="6" t="inlineStr">
        <is>
          <t>Yes</t>
        </is>
      </c>
      <c r="I6" s="6" t="inlineStr">
        <is>
          <t>Yes</t>
        </is>
      </c>
      <c r="J6" s="4">
        <f>IF(D6="","",IF(D6&lt;17,"Yes","No"))</f>
        <v/>
      </c>
      <c r="K6" s="4">
        <f>IF(AND(E6="Yes",J6="Yes",G6&gt;=6,H6="Yes",I6="Yes"),"Yes","No")</f>
        <v/>
      </c>
      <c r="L6" s="7">
        <f>IF(K6="Yes",2000,0)</f>
        <v/>
      </c>
      <c r="N6" s="8" t="inlineStr">
        <is>
          <t>Head of Household</t>
        </is>
      </c>
      <c r="O6" s="9" t="n">
        <v>200000</v>
      </c>
    </row>
    <row r="7">
      <c r="A7" s="10" t="n">
        <v>4</v>
      </c>
      <c r="B7" s="10" t="inlineStr">
        <is>
          <t>Noah Martinez</t>
        </is>
      </c>
      <c r="C7" s="5" t="inlineStr">
        <is>
          <t>11/08/2021</t>
        </is>
      </c>
      <c r="D7" s="10">
        <f>IF(C7="","",DATEDIF(C7,DATE(2026,12,31),"y"))</f>
        <v/>
      </c>
      <c r="E7" s="6" t="inlineStr">
        <is>
          <t>Yes</t>
        </is>
      </c>
      <c r="F7" s="6" t="inlineStr">
        <is>
          <t>Son</t>
        </is>
      </c>
      <c r="G7" s="6" t="n">
        <v>12</v>
      </c>
      <c r="H7" s="6" t="inlineStr">
        <is>
          <t>Yes</t>
        </is>
      </c>
      <c r="I7" s="6" t="inlineStr">
        <is>
          <t>Yes</t>
        </is>
      </c>
      <c r="J7" s="10">
        <f>IF(D7="","",IF(D7&lt;17,"Yes","No"))</f>
        <v/>
      </c>
      <c r="K7" s="10">
        <f>IF(AND(E7="Yes",J7="Yes",G7&gt;=6,H7="Yes",I7="Yes"),"Yes","No")</f>
        <v/>
      </c>
      <c r="L7" s="11">
        <f>IF(K7="Yes",2000,0)</f>
        <v/>
      </c>
      <c r="N7" s="8" t="inlineStr">
        <is>
          <t>Married Filing Separately</t>
        </is>
      </c>
      <c r="O7" s="9" t="n">
        <v>200000</v>
      </c>
    </row>
    <row r="8">
      <c r="A8" s="4" t="n">
        <v>5</v>
      </c>
      <c r="B8" s="4" t="inlineStr">
        <is>
          <t>Ava Thompson</t>
        </is>
      </c>
      <c r="C8" s="5" t="inlineStr">
        <is>
          <t>07/15/2009</t>
        </is>
      </c>
      <c r="D8" s="4">
        <f>IF(C8="","",DATEDIF(C8,DATE(2026,12,31),"y"))</f>
        <v/>
      </c>
      <c r="E8" s="6" t="inlineStr">
        <is>
          <t>Yes</t>
        </is>
      </c>
      <c r="F8" s="6" t="inlineStr">
        <is>
          <t>Daughter</t>
        </is>
      </c>
      <c r="G8" s="6" t="n">
        <v>12</v>
      </c>
      <c r="H8" s="6" t="inlineStr">
        <is>
          <t>Yes</t>
        </is>
      </c>
      <c r="I8" s="6" t="inlineStr">
        <is>
          <t>Yes</t>
        </is>
      </c>
      <c r="J8" s="4">
        <f>IF(D8="","",IF(D8&lt;17,"Yes","No"))</f>
        <v/>
      </c>
      <c r="K8" s="4">
        <f>IF(AND(E8="Yes",J8="Yes",G8&gt;=6,H8="Yes",I8="Yes"),"Yes","No")</f>
        <v/>
      </c>
      <c r="L8" s="7">
        <f>IF(K8="Yes",2000,0)</f>
        <v/>
      </c>
    </row>
    <row r="9">
      <c r="A9" s="10" t="n">
        <v>6</v>
      </c>
      <c r="B9" s="10" t="inlineStr">
        <is>
          <t>Mason Reed</t>
        </is>
      </c>
      <c r="C9" s="5" t="inlineStr">
        <is>
          <t>03/30/2015</t>
        </is>
      </c>
      <c r="D9" s="10">
        <f>IF(C9="","",DATEDIF(C9,DATE(2026,12,31),"y"))</f>
        <v/>
      </c>
      <c r="E9" s="6" t="inlineStr">
        <is>
          <t>No</t>
        </is>
      </c>
      <c r="F9" s="6" t="inlineStr">
        <is>
          <t>Foster Child</t>
        </is>
      </c>
      <c r="G9" s="6" t="n">
        <v>5</v>
      </c>
      <c r="H9" s="6" t="inlineStr">
        <is>
          <t>No</t>
        </is>
      </c>
      <c r="I9" s="6" t="inlineStr">
        <is>
          <t>Yes</t>
        </is>
      </c>
      <c r="J9" s="10">
        <f>IF(D9="","",IF(D9&lt;17,"Yes","No"))</f>
        <v/>
      </c>
      <c r="K9" s="10">
        <f>IF(AND(E9="Yes",J9="Yes",G9&gt;=6,H9="Yes",I9="Yes"),"Yes","No")</f>
        <v/>
      </c>
      <c r="L9" s="11">
        <f>IF(K9="Yes",2000,0)</f>
        <v/>
      </c>
    </row>
    <row r="10">
      <c r="A10" s="4" t="n">
        <v>7</v>
      </c>
      <c r="B10" s="4" t="inlineStr">
        <is>
          <t>Sophia Reed</t>
        </is>
      </c>
      <c r="C10" s="5" t="inlineStr">
        <is>
          <t>12/01/2017</t>
        </is>
      </c>
      <c r="D10" s="4">
        <f>IF(C10="","",DATEDIF(C10,DATE(2026,12,31),"y"))</f>
        <v/>
      </c>
      <c r="E10" s="6" t="inlineStr">
        <is>
          <t>Yes</t>
        </is>
      </c>
      <c r="F10" s="6" t="inlineStr">
        <is>
          <t>Stepchild</t>
        </is>
      </c>
      <c r="G10" s="6" t="n">
        <v>9</v>
      </c>
      <c r="H10" s="6" t="inlineStr">
        <is>
          <t>Yes</t>
        </is>
      </c>
      <c r="I10" s="6" t="inlineStr">
        <is>
          <t>Yes</t>
        </is>
      </c>
      <c r="J10" s="4">
        <f>IF(D10="","",IF(D10&lt;17,"Yes","No"))</f>
        <v/>
      </c>
      <c r="K10" s="4">
        <f>IF(AND(E10="Yes",J10="Yes",G10&gt;=6,H10="Yes",I10="Yes"),"Yes","No")</f>
        <v/>
      </c>
      <c r="L10" s="7">
        <f>IF(K10="Yes",2000,0)</f>
        <v/>
      </c>
    </row>
    <row r="11">
      <c r="A11" s="10" t="n">
        <v>8</v>
      </c>
      <c r="B11" s="10" t="inlineStr">
        <is>
          <t>James Carter</t>
        </is>
      </c>
      <c r="C11" s="5" t="inlineStr">
        <is>
          <t>06/22/2020</t>
        </is>
      </c>
      <c r="D11" s="10">
        <f>IF(C11="","",DATEDIF(C11,DATE(2026,12,31),"y"))</f>
        <v/>
      </c>
      <c r="E11" s="6" t="inlineStr">
        <is>
          <t>Yes</t>
        </is>
      </c>
      <c r="F11" s="6" t="inlineStr">
        <is>
          <t>Son</t>
        </is>
      </c>
      <c r="G11" s="6" t="n">
        <v>12</v>
      </c>
      <c r="H11" s="6" t="inlineStr">
        <is>
          <t>Yes</t>
        </is>
      </c>
      <c r="I11" s="6" t="inlineStr">
        <is>
          <t>No</t>
        </is>
      </c>
      <c r="J11" s="10">
        <f>IF(D11="","",IF(D11&lt;17,"Yes","No"))</f>
        <v/>
      </c>
      <c r="K11" s="10">
        <f>IF(AND(E11="Yes",J11="Yes",G11&gt;=6,H11="Yes",I11="Yes"),"Yes","No")</f>
        <v/>
      </c>
      <c r="L11" s="11">
        <f>IF(K11="Yes",2000,0)</f>
        <v/>
      </c>
    </row>
    <row r="12">
      <c r="A12" s="4" t="n">
        <v>9</v>
      </c>
      <c r="B12" s="4" t="inlineStr">
        <is>
          <t>Isabella Carter</t>
        </is>
      </c>
      <c r="C12" s="5" t="inlineStr">
        <is>
          <t>01/09/2012</t>
        </is>
      </c>
      <c r="D12" s="4">
        <f>IF(C12="","",DATEDIF(C12,DATE(2026,12,31),"y"))</f>
        <v/>
      </c>
      <c r="E12" s="6" t="inlineStr">
        <is>
          <t>Yes</t>
        </is>
      </c>
      <c r="F12" s="6" t="inlineStr">
        <is>
          <t>Granddaughter</t>
        </is>
      </c>
      <c r="G12" s="6" t="n">
        <v>12</v>
      </c>
      <c r="H12" s="6" t="inlineStr">
        <is>
          <t>Yes</t>
        </is>
      </c>
      <c r="I12" s="6" t="inlineStr">
        <is>
          <t>Yes</t>
        </is>
      </c>
      <c r="J12" s="4">
        <f>IF(D12="","",IF(D12&lt;17,"Yes","No"))</f>
        <v/>
      </c>
      <c r="K12" s="4">
        <f>IF(AND(E12="Yes",J12="Yes",G12&gt;=6,H12="Yes",I12="Yes"),"Yes","No")</f>
        <v/>
      </c>
      <c r="L12" s="7">
        <f>IF(K12="Yes",2000,0)</f>
        <v/>
      </c>
    </row>
    <row r="13"/>
    <row r="14" ht="20" customHeight="1">
      <c r="A14" s="12" t="inlineStr">
        <is>
          <t>Credit Summary &amp; Phase-Out Calculation</t>
        </is>
      </c>
    </row>
    <row r="15">
      <c r="A15" s="13" t="inlineStr">
        <is>
          <t>Filing Status</t>
        </is>
      </c>
      <c r="B15" s="6" t="inlineStr">
        <is>
          <t>Married Filing Jointly</t>
        </is>
      </c>
    </row>
    <row r="16">
      <c r="A16" s="13" t="inlineStr">
        <is>
          <t>Modified AGI (MAGI)</t>
        </is>
      </c>
      <c r="B16" s="14" t="n">
        <v>385000</v>
      </c>
    </row>
    <row r="17">
      <c r="A17" s="13" t="inlineStr">
        <is>
          <t>Phase-Out Threshold</t>
        </is>
      </c>
      <c r="B17" s="15">
        <f>IFERROR(VLOOKUP(B15,N4:O7,2,FALSE),0)</f>
        <v/>
      </c>
    </row>
    <row r="18">
      <c r="A18" s="13" t="inlineStr">
        <is>
          <t>Excess over Threshold</t>
        </is>
      </c>
      <c r="B18" s="15">
        <f>MAX(0,B16-B17)</f>
        <v/>
      </c>
    </row>
    <row r="19">
      <c r="A19" s="13" t="inlineStr">
        <is>
          <t>Reduction in Credit ($50 per $1,000 over)</t>
        </is>
      </c>
      <c r="B19" s="15">
        <f>ROUNDUP(B18/1000,0)*50</f>
        <v/>
      </c>
    </row>
    <row r="20">
      <c r="A20" s="13" t="inlineStr">
        <is>
          <t>Total Credit Before Phase-Out</t>
        </is>
      </c>
      <c r="B20" s="15">
        <f>SUM(L4:L12)</f>
        <v/>
      </c>
    </row>
    <row r="21">
      <c r="A21" s="13" t="inlineStr">
        <is>
          <t>Total Credit After Phase-Out</t>
        </is>
      </c>
      <c r="B21" s="16">
        <f>MAX(0,B20-B19)</f>
        <v/>
      </c>
    </row>
  </sheetData>
  <mergeCells count="1">
    <mergeCell ref="A1:L1"/>
  </mergeCells>
  <conditionalFormatting sqref="K4:K12">
    <cfRule type="expression" priority="1" dxfId="0" stopIfTrue="1">
      <formula>K4="Yes"</formula>
    </cfRule>
    <cfRule type="expression" priority="2" dxfId="1" stopIfTrue="1">
      <formula>K4="No"</formula>
    </cfRule>
  </conditionalFormatting>
  <dataValidations count="3">
    <dataValidation sqref="E4:E12 H4:H12 I4:I12" showErrorMessage="1" showInputMessage="1" allowBlank="1" type="list">
      <formula1>"Yes,No"</formula1>
    </dataValidation>
    <dataValidation sqref="F4:F12" showErrorMessage="1" showInputMessage="1" allowBlank="1" type="list">
      <formula1>"Son,Daughter,Stepchild,Foster Child,Sibling,Grandchild,Niece,Nephew"</formula1>
    </dataValidation>
    <dataValidation sqref="B15" showErrorMessage="1" showInputMessage="1" allowBlank="1" type="list">
      <formula1>"Married Filing Jointly,Single,Head of Household,Married Filing Separately"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 ht="26" customHeight="1">
      <c r="A1" s="17" t="inlineStr">
        <is>
          <t>Child Tax Credit Dashboard - Tax Year 2026</t>
        </is>
      </c>
    </row>
    <row r="2"/>
    <row r="3">
      <c r="A3" s="18" t="inlineStr">
        <is>
          <t>Key Metrics</t>
        </is>
      </c>
    </row>
    <row r="4">
      <c r="A4" s="19" t="inlineStr">
        <is>
          <t>Total Children Listed</t>
        </is>
      </c>
      <c r="B4" s="4">
        <f>COUNTA('CTC Eligibility'!B4:B12)</f>
        <v/>
      </c>
    </row>
    <row r="5">
      <c r="A5" s="13" t="inlineStr">
        <is>
          <t>Qualifying Children</t>
        </is>
      </c>
      <c r="B5" s="20">
        <f>COUNTIF('CTC Eligibility'!K4:K12,"Yes")</f>
        <v/>
      </c>
    </row>
    <row r="6">
      <c r="A6" s="19" t="inlineStr">
        <is>
          <t>Non-Qualifying Children</t>
        </is>
      </c>
      <c r="B6" s="4">
        <f>B4-B5</f>
        <v/>
      </c>
    </row>
    <row r="7">
      <c r="A7" s="13" t="inlineStr">
        <is>
          <t>Total Credit Before Phase-Out</t>
        </is>
      </c>
      <c r="B7" s="15">
        <f>'CTC Eligibility'!B20</f>
        <v/>
      </c>
    </row>
    <row r="8">
      <c r="A8" s="19" t="inlineStr">
        <is>
          <t>Total Credit After Phase-Out</t>
        </is>
      </c>
      <c r="B8" s="7">
        <f>'CTC Eligibility'!B21</f>
        <v/>
      </c>
    </row>
    <row r="9">
      <c r="A9" s="13" t="inlineStr">
        <is>
          <t>Average Credit per Qualifying Child</t>
        </is>
      </c>
      <c r="B9" s="15">
        <f>IFERROR(B7/B5,0)</f>
        <v/>
      </c>
    </row>
    <row r="10">
      <c r="A10" s="18" t="inlineStr">
        <is>
          <t>Qualification Breakdown</t>
        </is>
      </c>
    </row>
    <row r="11">
      <c r="A11" s="21" t="inlineStr">
        <is>
          <t>Category</t>
        </is>
      </c>
      <c r="B11" s="21" t="inlineStr">
        <is>
          <t>Count</t>
        </is>
      </c>
    </row>
    <row r="12">
      <c r="A12" s="20" t="inlineStr">
        <is>
          <t>Qualifying</t>
        </is>
      </c>
      <c r="B12" s="20">
        <f>B5</f>
        <v/>
      </c>
    </row>
    <row r="13">
      <c r="A13" s="20" t="inlineStr">
        <is>
          <t>Not Qualifying</t>
        </is>
      </c>
      <c r="B13" s="20">
        <f>B6</f>
        <v/>
      </c>
    </row>
    <row r="14"/>
    <row r="15"/>
    <row r="16">
      <c r="A16" s="21" t="inlineStr">
        <is>
          <t>Child</t>
        </is>
      </c>
      <c r="B16" s="21" t="inlineStr">
        <is>
          <t>Credit Before Phase-Out</t>
        </is>
      </c>
    </row>
    <row r="17">
      <c r="A17" s="4">
        <f>'CTC Eligibility'!B4</f>
        <v/>
      </c>
      <c r="B17" s="7">
        <f>'CTC Eligibility'!L4</f>
        <v/>
      </c>
    </row>
    <row r="18">
      <c r="A18" s="20">
        <f>'CTC Eligibility'!B5</f>
        <v/>
      </c>
      <c r="B18" s="15">
        <f>'CTC Eligibility'!L5</f>
        <v/>
      </c>
    </row>
    <row r="19">
      <c r="A19" s="4">
        <f>'CTC Eligibility'!B6</f>
        <v/>
      </c>
      <c r="B19" s="7">
        <f>'CTC Eligibility'!L6</f>
        <v/>
      </c>
    </row>
    <row r="20">
      <c r="A20" s="20">
        <f>'CTC Eligibility'!B7</f>
        <v/>
      </c>
      <c r="B20" s="15">
        <f>'CTC Eligibility'!L7</f>
        <v/>
      </c>
    </row>
    <row r="21">
      <c r="A21" s="4">
        <f>'CTC Eligibility'!B8</f>
        <v/>
      </c>
      <c r="B21" s="7">
        <f>'CTC Eligibility'!L8</f>
        <v/>
      </c>
    </row>
    <row r="22">
      <c r="A22" s="20">
        <f>'CTC Eligibility'!B9</f>
        <v/>
      </c>
      <c r="B22" s="15">
        <f>'CTC Eligibility'!L9</f>
        <v/>
      </c>
    </row>
    <row r="23">
      <c r="A23" s="4">
        <f>'CTC Eligibility'!B10</f>
        <v/>
      </c>
      <c r="B23" s="7">
        <f>'CTC Eligibility'!L10</f>
        <v/>
      </c>
    </row>
    <row r="24">
      <c r="A24" s="20">
        <f>'CTC Eligibility'!B11</f>
        <v/>
      </c>
      <c r="B24" s="15">
        <f>'CTC Eligibility'!L11</f>
        <v/>
      </c>
    </row>
    <row r="25">
      <c r="A25" s="4">
        <f>'CTC Eligibility'!B12</f>
        <v/>
      </c>
      <c r="B25" s="7">
        <f>'CTC Eligibility'!L12</f>
        <v/>
      </c>
    </row>
  </sheetData>
  <mergeCells count="3">
    <mergeCell ref="A1:F1"/>
    <mergeCell ref="A3:B3"/>
    <mergeCell ref="A10:B1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 ht="26" customHeight="1">
      <c r="A1" s="17" t="inlineStr">
        <is>
          <t>Instructions - Child Tax Credit Eligibility Worksheet</t>
        </is>
      </c>
    </row>
    <row r="2"/>
    <row r="3">
      <c r="A3" s="21" t="inlineStr">
        <is>
          <t>Sheet</t>
        </is>
      </c>
      <c r="B3" s="21" t="inlineStr">
        <is>
          <t>Purpose</t>
        </is>
      </c>
    </row>
    <row r="4" ht="90" customHeight="1">
      <c r="A4" s="22" t="inlineStr">
        <is>
          <t>CTC Eligibility</t>
        </is>
      </c>
      <c r="B4" s="23" t="inlineStr">
        <is>
          <t>Enter each dependent child's name, date of birth, SSN validity, relationship, months lived with taxpayer, support test result, and citizenship/residency status. The worksheet automatically calculates age, applies the Under-Age-17 test, determines Qualifying Child status, and computes the $2,000 per-child credit before phase-out. The Credit Summary section calculates MAGI phase-out using IRS thresholds ($400,000 MFJ / $200,000 all others), reducing the credit by $50 per $1,000 of MAGI above the threshold.</t>
        </is>
      </c>
    </row>
    <row r="5" ht="90" customHeight="1">
      <c r="A5" s="24" t="inlineStr">
        <is>
          <t>Dashboard</t>
        </is>
      </c>
      <c r="B5" s="25" t="inlineStr">
        <is>
          <t>Displays key metrics (total children, qualifying count, total credit before/after phase-out, average credit per qualifying child) and visualizes the qualification breakdown (pie chart) and credit amount per child (bar chart). Values update automatically from the CTC Eligibility sheet.</t>
        </is>
      </c>
    </row>
    <row r="6" ht="90" customHeight="1">
      <c r="A6" s="22" t="inlineStr">
        <is>
          <t>Instructions</t>
        </is>
      </c>
      <c r="B6" s="23" t="inlineStr">
        <is>
          <t>This sheet. Explains the purpose of each tab and how to use the worksheet.</t>
        </is>
      </c>
    </row>
    <row r="7"/>
    <row r="8">
      <c r="A8" s="26" t="inlineStr">
        <is>
          <t>Important Notes:</t>
        </is>
      </c>
    </row>
    <row r="9" ht="32" customHeight="1">
      <c r="A9" s="27" t="inlineStr">
        <is>
          <t>1. Qualifying Child tests based on IRS Publication 972 / Schedule 8812: age under 17 at year end, valid SSN, relationship to taxpayer, more than half-year residency, support test, and citizenship or residency status.</t>
        </is>
      </c>
    </row>
    <row r="10" ht="32" customHeight="1">
      <c r="A10" s="27" t="inlineStr">
        <is>
          <t>2. This worksheet is for estimation purposes only and does not replace official IRS forms (Schedule 8812, Form 1040). Consult a tax professional or IRS.gov for official guidance.</t>
        </is>
      </c>
    </row>
    <row r="11" ht="32" customHeight="1">
      <c r="A11" s="27" t="inlineStr">
        <is>
          <t>3. Credit phase-out begins at $400,000 MAGI for Married Filing Jointly and $200,000 for all other filing statuses, reducing the credit by $50 for each $1,000 (or fraction) of MAGI above the threshold.</t>
        </is>
      </c>
    </row>
    <row r="12" ht="32" customHeight="1">
      <c r="A12" s="27" t="inlineStr">
        <is>
          <t>4. Yellow-shaded cells are meant to be edited with your own data. All other cells calculate automatically.</t>
        </is>
      </c>
    </row>
    <row r="13" ht="32" customHeight="1">
      <c r="A13" s="27" t="inlineStr">
        <is>
          <t>5. Update the tax year references if using this worksheet for a year other than 2026.</t>
        </is>
      </c>
    </row>
  </sheetData>
  <mergeCells count="6">
    <mergeCell ref="A1:B1"/>
    <mergeCell ref="A9:B9"/>
    <mergeCell ref="A10:B10"/>
    <mergeCell ref="A11:B11"/>
    <mergeCell ref="A12:B12"/>
    <mergeCell ref="A13:B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2026-07-21T18:14:54Z</dcterms:created>
  <dcterms:modified xmlns:dcterms="http://purl.org/dc/terms/" xmlns:xsi="http://www.w3.org/2001/XMLSchema-instance" xsi:type="dcterms:W3CDTF">2026-07-21T18:14:54Z</dcterms:modified>
</cp:coreProperties>
</file>