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book Register" sheetId="1" state="visible" r:id="rId1"/>
    <sheet xmlns:r="http://schemas.openxmlformats.org/officeDocument/2006/relationships" name="Summary Dashboard" sheetId="2" state="visible" r:id="rId2"/>
    <sheet xmlns:r="http://schemas.openxmlformats.org/officeDocument/2006/relationships" name="Lists &amp; Instructions" sheetId="3" state="visible" r:id="rId3"/>
  </sheets>
  <definedNames>
    <definedName name="_xlnm._FilterDatabase" localSheetId="0" hidden="1">'Checkbook Register'!$A$6:$L$106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/dd/yyyy"/>
    <numFmt numFmtId="166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1F2937"/>
      <sz val="10"/>
    </font>
    <font>
      <name val="Calibri"/>
      <b val="1"/>
      <color rgb="00FFFFFF"/>
      <sz val="11"/>
    </font>
    <font>
      <name val="Calibri"/>
      <color rgb="001F2937"/>
      <sz val="10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14B8A6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0F766E"/>
      </patternFill>
    </fill>
    <fill>
      <patternFill patternType="solid">
        <fgColor rgb="00FFFFFF"/>
      </patternFill>
    </fill>
    <fill>
      <patternFill patternType="solid">
        <fgColor rgb="00D80621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4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3" fillId="8" borderId="1" pivotButton="0" quotePrefix="0" xfId="0"/>
    <xf numFmtId="0" fontId="2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/>
    </xf>
    <xf numFmtId="164" fontId="4" fillId="7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3" fontId="4" fillId="7" borderId="1" applyAlignment="1" pivotButton="0" quotePrefix="0" xfId="0">
      <alignment horizontal="right" vertical="center"/>
    </xf>
    <xf numFmtId="3" fontId="4" fillId="5" borderId="1" applyAlignment="1" pivotButton="0" quotePrefix="0" xfId="0">
      <alignment horizontal="right" vertical="center"/>
    </xf>
    <xf numFmtId="0" fontId="3" fillId="8" borderId="1" applyAlignment="1" pivotButton="0" quotePrefix="0" xfId="0">
      <alignment horizontal="left" vertical="center"/>
    </xf>
    <xf numFmtId="166" fontId="3" fillId="8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right" vertical="center"/>
    </xf>
    <xf numFmtId="3" fontId="2" fillId="3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0" fontId="3" fillId="8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0" fontId="4" fillId="7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ont>
        <name val="Calibri"/>
        <color rgb="00DC2626"/>
        <sz val="10"/>
      </font>
    </dxf>
    <dxf>
      <font>
        <name val="Calibri"/>
        <color rgb="0016A34A"/>
        <sz val="10"/>
      </font>
    </dxf>
    <dxf>
      <font>
        <name val="Calibri"/>
        <color rgb="00DC2626"/>
        <sz val="10"/>
      </font>
      <fill>
        <patternFill patternType="solid">
          <fgColor rgb="00FEE2E2"/>
        </patternFill>
      </fill>
    </dxf>
    <dxf>
      <fill>
        <patternFill patternType="solid">
          <fgColor rgb="00FFFB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Debit Spending by Category</a:t>
            </a:r>
          </a:p>
        </rich>
      </tx>
    </title>
    <plotArea>
      <doughnutChart>
        <varyColors val="1"/>
        <ser>
          <idx val="0"/>
          <order val="0"/>
          <tx>
            <strRef>
              <f>'Summary Dashboard'!B14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'Summary Dashboard'!$A$15:$A$24</f>
            </numRef>
          </cat>
          <val>
            <numRef>
              <f>'Summary Dashboard'!$B$15:$B$24</f>
            </numRef>
          </val>
        </ser>
        <dLbls>
          <showPercent val="1"/>
        </dLbls>
        <firstSliceAng val="0"/>
        <holeSize val="48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Deposits vs. Debits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 Dashboard'!E6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'Summary Dashboard'!$D$7:$D$8</f>
            </numRef>
          </cat>
          <val>
            <numRef>
              <f>'Summary Dashboard'!$E$7:$E$8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Transaction Type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20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34" customWidth="1" min="3" max="3"/>
    <col width="18" customWidth="1" min="4" max="4"/>
    <col width="15" customWidth="1" min="5" max="5"/>
    <col width="17" customWidth="1" min="6" max="6"/>
    <col width="12" customWidth="1" min="7" max="7"/>
    <col width="14" customWidth="1" min="8" max="8"/>
    <col width="14" customWidth="1" min="9" max="9"/>
    <col width="14" customWidth="1" min="10" max="10"/>
    <col width="17" customWidth="1" min="11" max="11"/>
    <col width="15" customWidth="1" min="12" max="12"/>
  </cols>
  <sheetData>
    <row r="1" ht="26" customHeight="1">
      <c r="A1" s="1" t="inlineStr">
        <is>
          <t>Checkbook Register and Balance</t>
        </is>
      </c>
    </row>
    <row r="2">
      <c r="A2" s="2" t="inlineStr">
        <is>
          <t>Beginning Balance</t>
        </is>
      </c>
      <c r="B2" s="3" t="n">
        <v>2500</v>
      </c>
      <c r="C2" s="2" t="inlineStr">
        <is>
          <t>Account Name</t>
        </is>
      </c>
      <c r="D2" s="4" t="inlineStr">
        <is>
          <t>Personal Checking</t>
        </is>
      </c>
      <c r="E2" s="2" t="inlineStr">
        <is>
          <t>As of Date</t>
        </is>
      </c>
      <c r="F2" s="5">
        <f>MAX(A7:A106)</f>
        <v/>
      </c>
    </row>
    <row r="3"/>
    <row r="4"/>
    <row r="5"/>
    <row r="6" ht="22" customHeight="1">
      <c r="A6" s="6" t="inlineStr">
        <is>
          <t>Date</t>
        </is>
      </c>
      <c r="B6" s="6" t="inlineStr">
        <is>
          <t>Check / Ref #</t>
        </is>
      </c>
      <c r="C6" s="6" t="inlineStr">
        <is>
          <t>Payee / Description</t>
        </is>
      </c>
      <c r="D6" s="6" t="inlineStr">
        <is>
          <t>Category</t>
        </is>
      </c>
      <c r="E6" s="6" t="inlineStr">
        <is>
          <t>Type</t>
        </is>
      </c>
      <c r="F6" s="6" t="inlineStr">
        <is>
          <t>Location</t>
        </is>
      </c>
      <c r="G6" s="6" t="inlineStr">
        <is>
          <t>Cleared?</t>
        </is>
      </c>
      <c r="H6" s="6" t="inlineStr">
        <is>
          <t>Debit</t>
        </is>
      </c>
      <c r="I6" s="6" t="inlineStr">
        <is>
          <t>Credit</t>
        </is>
      </c>
      <c r="J6" s="6" t="inlineStr">
        <is>
          <t>Net Change</t>
        </is>
      </c>
      <c r="K6" s="6" t="inlineStr">
        <is>
          <t>Running Balance</t>
        </is>
      </c>
      <c r="L6" s="6" t="inlineStr">
        <is>
          <t>Status</t>
        </is>
      </c>
    </row>
    <row r="7">
      <c r="A7" s="7" t="n">
        <v>46027</v>
      </c>
      <c r="B7" s="4" t="inlineStr">
        <is>
          <t>DEP-0105</t>
        </is>
      </c>
      <c r="C7" s="4" t="inlineStr">
        <is>
          <t>Payroll Deposit - Michael Johnson</t>
        </is>
      </c>
      <c r="D7" s="4" t="inlineStr">
        <is>
          <t>Income</t>
        </is>
      </c>
      <c r="E7" s="4" t="inlineStr">
        <is>
          <t>Deposit</t>
        </is>
      </c>
      <c r="F7" s="4" t="inlineStr">
        <is>
          <t>Austin, TX</t>
        </is>
      </c>
      <c r="G7" s="4" t="inlineStr">
        <is>
          <t>Yes</t>
        </is>
      </c>
      <c r="H7" s="3" t="n"/>
      <c r="I7" s="3" t="n">
        <v>4250</v>
      </c>
      <c r="J7" s="8">
        <f>IF(COUNTA(A7:I7)=0,"",I7-H7)</f>
        <v/>
      </c>
      <c r="K7" s="8">
        <f>IF(COUNTA(A7:I7)=0,"",'Checkbook Register'!$B$2+SUM($J$7:J7))</f>
        <v/>
      </c>
      <c r="L7" s="9">
        <f>IF(COUNTA(A7:I7)=0,"",IF(G7="Yes","Cleared","Outstanding"))</f>
        <v/>
      </c>
    </row>
    <row r="8">
      <c r="A8" s="7" t="n">
        <v>46028</v>
      </c>
      <c r="B8" s="4" t="inlineStr">
        <is>
          <t>ACH-0106</t>
        </is>
      </c>
      <c r="C8" s="4" t="inlineStr">
        <is>
          <t>Jennifer Lee Property Management</t>
        </is>
      </c>
      <c r="D8" s="4" t="inlineStr">
        <is>
          <t>Housing</t>
        </is>
      </c>
      <c r="E8" s="4" t="inlineStr">
        <is>
          <t>ACH</t>
        </is>
      </c>
      <c r="F8" s="4" t="inlineStr">
        <is>
          <t>Austin, TX</t>
        </is>
      </c>
      <c r="G8" s="4" t="inlineStr">
        <is>
          <t>Yes</t>
        </is>
      </c>
      <c r="H8" s="3" t="n">
        <v>1650</v>
      </c>
      <c r="I8" s="3" t="n"/>
      <c r="J8" s="10">
        <f>IF(COUNTA(A8:I8)=0,"",I8-H8)</f>
        <v/>
      </c>
      <c r="K8" s="10">
        <f>IF(COUNTA(A8:I8)=0,"",'Checkbook Register'!$B$2+SUM($J$7:J8))</f>
        <v/>
      </c>
      <c r="L8" s="11">
        <f>IF(COUNTA(A8:I8)=0,"",IF(G8="Yes","Cleared","Outstanding"))</f>
        <v/>
      </c>
    </row>
    <row r="9">
      <c r="A9" s="7" t="n">
        <v>46031</v>
      </c>
      <c r="B9" s="4" t="inlineStr">
        <is>
          <t>DC-0109</t>
        </is>
      </c>
      <c r="C9" s="4" t="inlineStr">
        <is>
          <t>H-E-B Grocery Store</t>
        </is>
      </c>
      <c r="D9" s="4" t="inlineStr">
        <is>
          <t>Groceries</t>
        </is>
      </c>
      <c r="E9" s="4" t="inlineStr">
        <is>
          <t>Debit Card</t>
        </is>
      </c>
      <c r="F9" s="4" t="inlineStr">
        <is>
          <t>Austin, TX</t>
        </is>
      </c>
      <c r="G9" s="4" t="inlineStr">
        <is>
          <t>Yes</t>
        </is>
      </c>
      <c r="H9" s="3" t="n">
        <v>184.62</v>
      </c>
      <c r="I9" s="3" t="n"/>
      <c r="J9" s="8">
        <f>IF(COUNTA(A9:I9)=0,"",I9-H9)</f>
        <v/>
      </c>
      <c r="K9" s="8">
        <f>IF(COUNTA(A9:I9)=0,"",'Checkbook Register'!$B$2+SUM($J$7:J9))</f>
        <v/>
      </c>
      <c r="L9" s="9">
        <f>IF(COUNTA(A9:I9)=0,"",IF(G9="Yes","Cleared","Outstanding"))</f>
        <v/>
      </c>
    </row>
    <row r="10">
      <c r="A10" s="7" t="n">
        <v>46035</v>
      </c>
      <c r="B10" s="4" t="inlineStr">
        <is>
          <t>ACH-0113</t>
        </is>
      </c>
      <c r="C10" s="4" t="inlineStr">
        <is>
          <t>Austin Energy Electric Bill</t>
        </is>
      </c>
      <c r="D10" s="4" t="inlineStr">
        <is>
          <t>Utilities</t>
        </is>
      </c>
      <c r="E10" s="4" t="inlineStr">
        <is>
          <t>ACH</t>
        </is>
      </c>
      <c r="F10" s="4" t="inlineStr">
        <is>
          <t>Austin, TX</t>
        </is>
      </c>
      <c r="G10" s="4" t="inlineStr">
        <is>
          <t>Yes</t>
        </is>
      </c>
      <c r="H10" s="3" t="n">
        <v>126.48</v>
      </c>
      <c r="I10" s="3" t="n"/>
      <c r="J10" s="10">
        <f>IF(COUNTA(A10:I10)=0,"",I10-H10)</f>
        <v/>
      </c>
      <c r="K10" s="10">
        <f>IF(COUNTA(A10:I10)=0,"",'Checkbook Register'!$B$2+SUM($J$7:J10))</f>
        <v/>
      </c>
      <c r="L10" s="11">
        <f>IF(COUNTA(A10:I10)=0,"",IF(G10="Yes","Cleared","Outstanding"))</f>
        <v/>
      </c>
    </row>
    <row r="11">
      <c r="A11" s="7" t="n">
        <v>46039</v>
      </c>
      <c r="B11" s="4" t="inlineStr">
        <is>
          <t>DC-0117</t>
        </is>
      </c>
      <c r="C11" s="4" t="inlineStr">
        <is>
          <t>Shell Fuel and Denver Dining</t>
        </is>
      </c>
      <c r="D11" s="4" t="inlineStr">
        <is>
          <t>Transportation</t>
        </is>
      </c>
      <c r="E11" s="4" t="inlineStr">
        <is>
          <t>Debit Card</t>
        </is>
      </c>
      <c r="F11" s="4" t="inlineStr">
        <is>
          <t>Denver, CO</t>
        </is>
      </c>
      <c r="G11" s="4" t="inlineStr">
        <is>
          <t>No</t>
        </is>
      </c>
      <c r="H11" s="3" t="n">
        <v>76.34999999999999</v>
      </c>
      <c r="I11" s="3" t="n"/>
      <c r="J11" s="8">
        <f>IF(COUNTA(A11:I11)=0,"",I11-H11)</f>
        <v/>
      </c>
      <c r="K11" s="8">
        <f>IF(COUNTA(A11:I11)=0,"",'Checkbook Register'!$B$2+SUM($J$7:J11))</f>
        <v/>
      </c>
      <c r="L11" s="9">
        <f>IF(COUNTA(A11:I11)=0,"",IF(G11="Yes","Cleared","Outstanding"))</f>
        <v/>
      </c>
    </row>
    <row r="12">
      <c r="A12" s="7" t="n">
        <v>46044</v>
      </c>
      <c r="B12" s="4" t="inlineStr">
        <is>
          <t>1042</t>
        </is>
      </c>
      <c r="C12" s="4" t="inlineStr">
        <is>
          <t>Emily Carter</t>
        </is>
      </c>
      <c r="D12" s="4" t="inlineStr">
        <is>
          <t>Other</t>
        </is>
      </c>
      <c r="E12" s="4" t="inlineStr">
        <is>
          <t>Check</t>
        </is>
      </c>
      <c r="F12" s="4" t="inlineStr">
        <is>
          <t>Columbus, OH</t>
        </is>
      </c>
      <c r="G12" s="4" t="inlineStr">
        <is>
          <t>Yes</t>
        </is>
      </c>
      <c r="H12" s="3" t="n">
        <v>275</v>
      </c>
      <c r="I12" s="3" t="n"/>
      <c r="J12" s="10">
        <f>IF(COUNTA(A12:I12)=0,"",I12-H12)</f>
        <v/>
      </c>
      <c r="K12" s="10">
        <f>IF(COUNTA(A12:I12)=0,"",'Checkbook Register'!$B$2+SUM($J$7:J12))</f>
        <v/>
      </c>
      <c r="L12" s="11">
        <f>IF(COUNTA(A12:I12)=0,"",IF(G12="Yes","Cleared","Outstanding"))</f>
        <v/>
      </c>
    </row>
    <row r="13">
      <c r="A13" s="7" t="n">
        <v>46055</v>
      </c>
      <c r="B13" s="4" t="inlineStr">
        <is>
          <t>DEP-0202</t>
        </is>
      </c>
      <c r="C13" s="4" t="inlineStr">
        <is>
          <t>Robert Smith Consulting</t>
        </is>
      </c>
      <c r="D13" s="4" t="inlineStr">
        <is>
          <t>Income</t>
        </is>
      </c>
      <c r="E13" s="4" t="inlineStr">
        <is>
          <t>Deposit</t>
        </is>
      </c>
      <c r="F13" s="4" t="inlineStr">
        <is>
          <t>Phoenix, AZ</t>
        </is>
      </c>
      <c r="G13" s="4" t="inlineStr">
        <is>
          <t>Yes</t>
        </is>
      </c>
      <c r="H13" s="3" t="n"/>
      <c r="I13" s="3" t="n">
        <v>900</v>
      </c>
      <c r="J13" s="8">
        <f>IF(COUNTA(A13:I13)=0,"",I13-H13)</f>
        <v/>
      </c>
      <c r="K13" s="8">
        <f>IF(COUNTA(A13:I13)=0,"",'Checkbook Register'!$B$2+SUM($J$7:J13))</f>
        <v/>
      </c>
      <c r="L13" s="9">
        <f>IF(COUNTA(A13:I13)=0,"",IF(G13="Yes","Cleared","Outstanding"))</f>
        <v/>
      </c>
    </row>
    <row r="14">
      <c r="A14" s="7" t="n">
        <v>46061</v>
      </c>
      <c r="B14" s="4" t="inlineStr">
        <is>
          <t>ACH-0208</t>
        </is>
      </c>
      <c r="C14" s="4" t="inlineStr">
        <is>
          <t>Spectrum Internet Payment</t>
        </is>
      </c>
      <c r="D14" s="4" t="inlineStr">
        <is>
          <t>Utilities</t>
        </is>
      </c>
      <c r="E14" s="4" t="inlineStr">
        <is>
          <t>ACH</t>
        </is>
      </c>
      <c r="F14" s="4" t="inlineStr">
        <is>
          <t>Austin, TX</t>
        </is>
      </c>
      <c r="G14" s="4" t="inlineStr">
        <is>
          <t>No</t>
        </is>
      </c>
      <c r="H14" s="3" t="n">
        <v>79.98999999999999</v>
      </c>
      <c r="I14" s="3" t="n"/>
      <c r="J14" s="10">
        <f>IF(COUNTA(A14:I14)=0,"",I14-H14)</f>
        <v/>
      </c>
      <c r="K14" s="10">
        <f>IF(COUNTA(A14:I14)=0,"",'Checkbook Register'!$B$2+SUM($J$7:J14))</f>
        <v/>
      </c>
      <c r="L14" s="11">
        <f>IF(COUNTA(A14:I14)=0,"",IF(G14="Yes","Cleared","Outstanding"))</f>
        <v/>
      </c>
    </row>
    <row r="15">
      <c r="A15" s="7" t="n">
        <v>46067</v>
      </c>
      <c r="B15" s="4" t="inlineStr">
        <is>
          <t>TRF-0214</t>
        </is>
      </c>
      <c r="C15" s="4" t="inlineStr">
        <is>
          <t>Transfer from Savings</t>
        </is>
      </c>
      <c r="D15" s="4" t="inlineStr">
        <is>
          <t>Transfers</t>
        </is>
      </c>
      <c r="E15" s="4" t="inlineStr">
        <is>
          <t>Transfer</t>
        </is>
      </c>
      <c r="F15" s="4" t="inlineStr">
        <is>
          <t>Austin, TX</t>
        </is>
      </c>
      <c r="G15" s="4" t="inlineStr">
        <is>
          <t>Yes</t>
        </is>
      </c>
      <c r="H15" s="3" t="n"/>
      <c r="I15" s="3" t="n">
        <v>500</v>
      </c>
      <c r="J15" s="8">
        <f>IF(COUNTA(A15:I15)=0,"",I15-H15)</f>
        <v/>
      </c>
      <c r="K15" s="8">
        <f>IF(COUNTA(A15:I15)=0,"",'Checkbook Register'!$B$2+SUM($J$7:J15))</f>
        <v/>
      </c>
      <c r="L15" s="9">
        <f>IF(COUNTA(A15:I15)=0,"",IF(G15="Yes","Cleared","Outstanding"))</f>
        <v/>
      </c>
    </row>
    <row r="16">
      <c r="A16" s="7" t="n">
        <v>46073</v>
      </c>
      <c r="B16" s="4" t="inlineStr">
        <is>
          <t>ATM-0220</t>
        </is>
      </c>
      <c r="C16" s="4" t="inlineStr">
        <is>
          <t>ATM Withdrawal - Sarah Williams</t>
        </is>
      </c>
      <c r="D16" s="4" t="inlineStr">
        <is>
          <t>Fees</t>
        </is>
      </c>
      <c r="E16" s="4" t="inlineStr">
        <is>
          <t>Debit Card</t>
        </is>
      </c>
      <c r="F16" s="4" t="inlineStr">
        <is>
          <t>Nashville, TN</t>
        </is>
      </c>
      <c r="G16" s="4" t="inlineStr">
        <is>
          <t>No</t>
        </is>
      </c>
      <c r="H16" s="3" t="n">
        <v>120</v>
      </c>
      <c r="I16" s="3" t="n"/>
      <c r="J16" s="10">
        <f>IF(COUNTA(A16:I16)=0,"",I16-H16)</f>
        <v/>
      </c>
      <c r="K16" s="10">
        <f>IF(COUNTA(A16:I16)=0,"",'Checkbook Register'!$B$2+SUM($J$7:J16))</f>
        <v/>
      </c>
      <c r="L16" s="11">
        <f>IF(COUNTA(A16:I16)=0,"",IF(G16="Yes","Cleared","Outstanding"))</f>
        <v/>
      </c>
    </row>
    <row r="17">
      <c r="A17" s="7" t="n"/>
      <c r="B17" s="4" t="n"/>
      <c r="C17" s="4" t="n"/>
      <c r="D17" s="4" t="n"/>
      <c r="E17" s="4" t="n"/>
      <c r="F17" s="4" t="n"/>
      <c r="G17" s="4" t="n"/>
      <c r="H17" s="3" t="n"/>
      <c r="I17" s="3" t="n"/>
      <c r="J17" s="8">
        <f>IF(COUNTA(A17:I17)=0,"",I17-H17)</f>
        <v/>
      </c>
      <c r="K17" s="8">
        <f>IF(COUNTA(A17:I17)=0,"",'Checkbook Register'!$B$2+SUM($J$7:J17))</f>
        <v/>
      </c>
      <c r="L17" s="9">
        <f>IF(COUNTA(A17:I17)=0,"",IF(G17="Yes","Cleared","Outstanding"))</f>
        <v/>
      </c>
    </row>
    <row r="18">
      <c r="A18" s="7" t="n"/>
      <c r="B18" s="4" t="n"/>
      <c r="C18" s="4" t="n"/>
      <c r="D18" s="4" t="n"/>
      <c r="E18" s="4" t="n"/>
      <c r="F18" s="4" t="n"/>
      <c r="G18" s="4" t="n"/>
      <c r="H18" s="3" t="n"/>
      <c r="I18" s="3" t="n"/>
      <c r="J18" s="10">
        <f>IF(COUNTA(A18:I18)=0,"",I18-H18)</f>
        <v/>
      </c>
      <c r="K18" s="10">
        <f>IF(COUNTA(A18:I18)=0,"",'Checkbook Register'!$B$2+SUM($J$7:J18))</f>
        <v/>
      </c>
      <c r="L18" s="11">
        <f>IF(COUNTA(A18:I18)=0,"",IF(G18="Yes","Cleared","Outstanding"))</f>
        <v/>
      </c>
    </row>
    <row r="19">
      <c r="A19" s="7" t="n"/>
      <c r="B19" s="4" t="n"/>
      <c r="C19" s="4" t="n"/>
      <c r="D19" s="4" t="n"/>
      <c r="E19" s="4" t="n"/>
      <c r="F19" s="4" t="n"/>
      <c r="G19" s="4" t="n"/>
      <c r="H19" s="3" t="n"/>
      <c r="I19" s="3" t="n"/>
      <c r="J19" s="8">
        <f>IF(COUNTA(A19:I19)=0,"",I19-H19)</f>
        <v/>
      </c>
      <c r="K19" s="8">
        <f>IF(COUNTA(A19:I19)=0,"",'Checkbook Register'!$B$2+SUM($J$7:J19))</f>
        <v/>
      </c>
      <c r="L19" s="9">
        <f>IF(COUNTA(A19:I19)=0,"",IF(G19="Yes","Cleared","Outstanding"))</f>
        <v/>
      </c>
    </row>
    <row r="20">
      <c r="A20" s="7" t="n"/>
      <c r="B20" s="4" t="n"/>
      <c r="C20" s="4" t="n"/>
      <c r="D20" s="4" t="n"/>
      <c r="E20" s="4" t="n"/>
      <c r="F20" s="4" t="n"/>
      <c r="G20" s="4" t="n"/>
      <c r="H20" s="3" t="n"/>
      <c r="I20" s="3" t="n"/>
      <c r="J20" s="10">
        <f>IF(COUNTA(A20:I20)=0,"",I20-H20)</f>
        <v/>
      </c>
      <c r="K20" s="10">
        <f>IF(COUNTA(A20:I20)=0,"",'Checkbook Register'!$B$2+SUM($J$7:J20))</f>
        <v/>
      </c>
      <c r="L20" s="11">
        <f>IF(COUNTA(A20:I20)=0,"",IF(G20="Yes","Cleared","Outstanding"))</f>
        <v/>
      </c>
    </row>
    <row r="21">
      <c r="A21" s="7" t="n"/>
      <c r="B21" s="4" t="n"/>
      <c r="C21" s="4" t="n"/>
      <c r="D21" s="4" t="n"/>
      <c r="E21" s="4" t="n"/>
      <c r="F21" s="4" t="n"/>
      <c r="G21" s="4" t="n"/>
      <c r="H21" s="3" t="n"/>
      <c r="I21" s="3" t="n"/>
      <c r="J21" s="8">
        <f>IF(COUNTA(A21:I21)=0,"",I21-H21)</f>
        <v/>
      </c>
      <c r="K21" s="8">
        <f>IF(COUNTA(A21:I21)=0,"",'Checkbook Register'!$B$2+SUM($J$7:J21))</f>
        <v/>
      </c>
      <c r="L21" s="9">
        <f>IF(COUNTA(A21:I21)=0,"",IF(G21="Yes","Cleared","Outstanding"))</f>
        <v/>
      </c>
    </row>
    <row r="22">
      <c r="A22" s="7" t="n"/>
      <c r="B22" s="4" t="n"/>
      <c r="C22" s="4" t="n"/>
      <c r="D22" s="4" t="n"/>
      <c r="E22" s="4" t="n"/>
      <c r="F22" s="4" t="n"/>
      <c r="G22" s="4" t="n"/>
      <c r="H22" s="3" t="n"/>
      <c r="I22" s="3" t="n"/>
      <c r="J22" s="10">
        <f>IF(COUNTA(A22:I22)=0,"",I22-H22)</f>
        <v/>
      </c>
      <c r="K22" s="10">
        <f>IF(COUNTA(A22:I22)=0,"",'Checkbook Register'!$B$2+SUM($J$7:J22))</f>
        <v/>
      </c>
      <c r="L22" s="11">
        <f>IF(COUNTA(A22:I22)=0,"",IF(G22="Yes","Cleared","Outstanding"))</f>
        <v/>
      </c>
    </row>
    <row r="23">
      <c r="A23" s="7" t="n"/>
      <c r="B23" s="4" t="n"/>
      <c r="C23" s="4" t="n"/>
      <c r="D23" s="4" t="n"/>
      <c r="E23" s="4" t="n"/>
      <c r="F23" s="4" t="n"/>
      <c r="G23" s="4" t="n"/>
      <c r="H23" s="3" t="n"/>
      <c r="I23" s="3" t="n"/>
      <c r="J23" s="8">
        <f>IF(COUNTA(A23:I23)=0,"",I23-H23)</f>
        <v/>
      </c>
      <c r="K23" s="8">
        <f>IF(COUNTA(A23:I23)=0,"",'Checkbook Register'!$B$2+SUM($J$7:J23))</f>
        <v/>
      </c>
      <c r="L23" s="9">
        <f>IF(COUNTA(A23:I23)=0,"",IF(G23="Yes","Cleared","Outstanding"))</f>
        <v/>
      </c>
    </row>
    <row r="24">
      <c r="A24" s="7" t="n"/>
      <c r="B24" s="4" t="n"/>
      <c r="C24" s="4" t="n"/>
      <c r="D24" s="4" t="n"/>
      <c r="E24" s="4" t="n"/>
      <c r="F24" s="4" t="n"/>
      <c r="G24" s="4" t="n"/>
      <c r="H24" s="3" t="n"/>
      <c r="I24" s="3" t="n"/>
      <c r="J24" s="10">
        <f>IF(COUNTA(A24:I24)=0,"",I24-H24)</f>
        <v/>
      </c>
      <c r="K24" s="10">
        <f>IF(COUNTA(A24:I24)=0,"",'Checkbook Register'!$B$2+SUM($J$7:J24))</f>
        <v/>
      </c>
      <c r="L24" s="11">
        <f>IF(COUNTA(A24:I24)=0,"",IF(G24="Yes","Cleared","Outstanding"))</f>
        <v/>
      </c>
    </row>
    <row r="25">
      <c r="A25" s="7" t="n"/>
      <c r="B25" s="4" t="n"/>
      <c r="C25" s="4" t="n"/>
      <c r="D25" s="4" t="n"/>
      <c r="E25" s="4" t="n"/>
      <c r="F25" s="4" t="n"/>
      <c r="G25" s="4" t="n"/>
      <c r="H25" s="3" t="n"/>
      <c r="I25" s="3" t="n"/>
      <c r="J25" s="8">
        <f>IF(COUNTA(A25:I25)=0,"",I25-H25)</f>
        <v/>
      </c>
      <c r="K25" s="8">
        <f>IF(COUNTA(A25:I25)=0,"",'Checkbook Register'!$B$2+SUM($J$7:J25))</f>
        <v/>
      </c>
      <c r="L25" s="9">
        <f>IF(COUNTA(A25:I25)=0,"",IF(G25="Yes","Cleared","Outstanding"))</f>
        <v/>
      </c>
    </row>
    <row r="26">
      <c r="A26" s="7" t="n"/>
      <c r="B26" s="4" t="n"/>
      <c r="C26" s="4" t="n"/>
      <c r="D26" s="4" t="n"/>
      <c r="E26" s="4" t="n"/>
      <c r="F26" s="4" t="n"/>
      <c r="G26" s="4" t="n"/>
      <c r="H26" s="3" t="n"/>
      <c r="I26" s="3" t="n"/>
      <c r="J26" s="10">
        <f>IF(COUNTA(A26:I26)=0,"",I26-H26)</f>
        <v/>
      </c>
      <c r="K26" s="10">
        <f>IF(COUNTA(A26:I26)=0,"",'Checkbook Register'!$B$2+SUM($J$7:J26))</f>
        <v/>
      </c>
      <c r="L26" s="11">
        <f>IF(COUNTA(A26:I26)=0,"",IF(G26="Yes","Cleared","Outstanding"))</f>
        <v/>
      </c>
    </row>
    <row r="27">
      <c r="A27" s="7" t="n"/>
      <c r="B27" s="4" t="n"/>
      <c r="C27" s="4" t="n"/>
      <c r="D27" s="4" t="n"/>
      <c r="E27" s="4" t="n"/>
      <c r="F27" s="4" t="n"/>
      <c r="G27" s="4" t="n"/>
      <c r="H27" s="3" t="n"/>
      <c r="I27" s="3" t="n"/>
      <c r="J27" s="8">
        <f>IF(COUNTA(A27:I27)=0,"",I27-H27)</f>
        <v/>
      </c>
      <c r="K27" s="8">
        <f>IF(COUNTA(A27:I27)=0,"",'Checkbook Register'!$B$2+SUM($J$7:J27))</f>
        <v/>
      </c>
      <c r="L27" s="9">
        <f>IF(COUNTA(A27:I27)=0,"",IF(G27="Yes","Cleared","Outstanding"))</f>
        <v/>
      </c>
    </row>
    <row r="28">
      <c r="A28" s="7" t="n"/>
      <c r="B28" s="4" t="n"/>
      <c r="C28" s="4" t="n"/>
      <c r="D28" s="4" t="n"/>
      <c r="E28" s="4" t="n"/>
      <c r="F28" s="4" t="n"/>
      <c r="G28" s="4" t="n"/>
      <c r="H28" s="3" t="n"/>
      <c r="I28" s="3" t="n"/>
      <c r="J28" s="10">
        <f>IF(COUNTA(A28:I28)=0,"",I28-H28)</f>
        <v/>
      </c>
      <c r="K28" s="10">
        <f>IF(COUNTA(A28:I28)=0,"",'Checkbook Register'!$B$2+SUM($J$7:J28))</f>
        <v/>
      </c>
      <c r="L28" s="11">
        <f>IF(COUNTA(A28:I28)=0,"",IF(G28="Yes","Cleared","Outstanding"))</f>
        <v/>
      </c>
    </row>
    <row r="29">
      <c r="A29" s="7" t="n"/>
      <c r="B29" s="4" t="n"/>
      <c r="C29" s="4" t="n"/>
      <c r="D29" s="4" t="n"/>
      <c r="E29" s="4" t="n"/>
      <c r="F29" s="4" t="n"/>
      <c r="G29" s="4" t="n"/>
      <c r="H29" s="3" t="n"/>
      <c r="I29" s="3" t="n"/>
      <c r="J29" s="8">
        <f>IF(COUNTA(A29:I29)=0,"",I29-H29)</f>
        <v/>
      </c>
      <c r="K29" s="8">
        <f>IF(COUNTA(A29:I29)=0,"",'Checkbook Register'!$B$2+SUM($J$7:J29))</f>
        <v/>
      </c>
      <c r="L29" s="9">
        <f>IF(COUNTA(A29:I29)=0,"",IF(G29="Yes","Cleared","Outstanding"))</f>
        <v/>
      </c>
    </row>
    <row r="30">
      <c r="A30" s="7" t="n"/>
      <c r="B30" s="4" t="n"/>
      <c r="C30" s="4" t="n"/>
      <c r="D30" s="4" t="n"/>
      <c r="E30" s="4" t="n"/>
      <c r="F30" s="4" t="n"/>
      <c r="G30" s="4" t="n"/>
      <c r="H30" s="3" t="n"/>
      <c r="I30" s="3" t="n"/>
      <c r="J30" s="10">
        <f>IF(COUNTA(A30:I30)=0,"",I30-H30)</f>
        <v/>
      </c>
      <c r="K30" s="10">
        <f>IF(COUNTA(A30:I30)=0,"",'Checkbook Register'!$B$2+SUM($J$7:J30))</f>
        <v/>
      </c>
      <c r="L30" s="11">
        <f>IF(COUNTA(A30:I30)=0,"",IF(G30="Yes","Cleared","Outstanding"))</f>
        <v/>
      </c>
    </row>
    <row r="31">
      <c r="A31" s="7" t="n"/>
      <c r="B31" s="4" t="n"/>
      <c r="C31" s="4" t="n"/>
      <c r="D31" s="4" t="n"/>
      <c r="E31" s="4" t="n"/>
      <c r="F31" s="4" t="n"/>
      <c r="G31" s="4" t="n"/>
      <c r="H31" s="3" t="n"/>
      <c r="I31" s="3" t="n"/>
      <c r="J31" s="8">
        <f>IF(COUNTA(A31:I31)=0,"",I31-H31)</f>
        <v/>
      </c>
      <c r="K31" s="8">
        <f>IF(COUNTA(A31:I31)=0,"",'Checkbook Register'!$B$2+SUM($J$7:J31))</f>
        <v/>
      </c>
      <c r="L31" s="9">
        <f>IF(COUNTA(A31:I31)=0,"",IF(G31="Yes","Cleared","Outstanding"))</f>
        <v/>
      </c>
    </row>
    <row r="32">
      <c r="A32" s="7" t="n"/>
      <c r="B32" s="4" t="n"/>
      <c r="C32" s="4" t="n"/>
      <c r="D32" s="4" t="n"/>
      <c r="E32" s="4" t="n"/>
      <c r="F32" s="4" t="n"/>
      <c r="G32" s="4" t="n"/>
      <c r="H32" s="3" t="n"/>
      <c r="I32" s="3" t="n"/>
      <c r="J32" s="10">
        <f>IF(COUNTA(A32:I32)=0,"",I32-H32)</f>
        <v/>
      </c>
      <c r="K32" s="10">
        <f>IF(COUNTA(A32:I32)=0,"",'Checkbook Register'!$B$2+SUM($J$7:J32))</f>
        <v/>
      </c>
      <c r="L32" s="11">
        <f>IF(COUNTA(A32:I32)=0,"",IF(G32="Yes","Cleared","Outstanding"))</f>
        <v/>
      </c>
    </row>
    <row r="33">
      <c r="A33" s="7" t="n"/>
      <c r="B33" s="4" t="n"/>
      <c r="C33" s="4" t="n"/>
      <c r="D33" s="4" t="n"/>
      <c r="E33" s="4" t="n"/>
      <c r="F33" s="4" t="n"/>
      <c r="G33" s="4" t="n"/>
      <c r="H33" s="3" t="n"/>
      <c r="I33" s="3" t="n"/>
      <c r="J33" s="8">
        <f>IF(COUNTA(A33:I33)=0,"",I33-H33)</f>
        <v/>
      </c>
      <c r="K33" s="8">
        <f>IF(COUNTA(A33:I33)=0,"",'Checkbook Register'!$B$2+SUM($J$7:J33))</f>
        <v/>
      </c>
      <c r="L33" s="9">
        <f>IF(COUNTA(A33:I33)=0,"",IF(G33="Yes","Cleared","Outstanding"))</f>
        <v/>
      </c>
    </row>
    <row r="34">
      <c r="A34" s="7" t="n"/>
      <c r="B34" s="4" t="n"/>
      <c r="C34" s="4" t="n"/>
      <c r="D34" s="4" t="n"/>
      <c r="E34" s="4" t="n"/>
      <c r="F34" s="4" t="n"/>
      <c r="G34" s="4" t="n"/>
      <c r="H34" s="3" t="n"/>
      <c r="I34" s="3" t="n"/>
      <c r="J34" s="10">
        <f>IF(COUNTA(A34:I34)=0,"",I34-H34)</f>
        <v/>
      </c>
      <c r="K34" s="10">
        <f>IF(COUNTA(A34:I34)=0,"",'Checkbook Register'!$B$2+SUM($J$7:J34))</f>
        <v/>
      </c>
      <c r="L34" s="11">
        <f>IF(COUNTA(A34:I34)=0,"",IF(G34="Yes","Cleared","Outstanding"))</f>
        <v/>
      </c>
    </row>
    <row r="35">
      <c r="A35" s="7" t="n"/>
      <c r="B35" s="4" t="n"/>
      <c r="C35" s="4" t="n"/>
      <c r="D35" s="4" t="n"/>
      <c r="E35" s="4" t="n"/>
      <c r="F35" s="4" t="n"/>
      <c r="G35" s="4" t="n"/>
      <c r="H35" s="3" t="n"/>
      <c r="I35" s="3" t="n"/>
      <c r="J35" s="8">
        <f>IF(COUNTA(A35:I35)=0,"",I35-H35)</f>
        <v/>
      </c>
      <c r="K35" s="8">
        <f>IF(COUNTA(A35:I35)=0,"",'Checkbook Register'!$B$2+SUM($J$7:J35))</f>
        <v/>
      </c>
      <c r="L35" s="9">
        <f>IF(COUNTA(A35:I35)=0,"",IF(G35="Yes","Cleared","Outstanding"))</f>
        <v/>
      </c>
    </row>
    <row r="36">
      <c r="A36" s="7" t="n"/>
      <c r="B36" s="4" t="n"/>
      <c r="C36" s="4" t="n"/>
      <c r="D36" s="4" t="n"/>
      <c r="E36" s="4" t="n"/>
      <c r="F36" s="4" t="n"/>
      <c r="G36" s="4" t="n"/>
      <c r="H36" s="3" t="n"/>
      <c r="I36" s="3" t="n"/>
      <c r="J36" s="10">
        <f>IF(COUNTA(A36:I36)=0,"",I36-H36)</f>
        <v/>
      </c>
      <c r="K36" s="10">
        <f>IF(COUNTA(A36:I36)=0,"",'Checkbook Register'!$B$2+SUM($J$7:J36))</f>
        <v/>
      </c>
      <c r="L36" s="11">
        <f>IF(COUNTA(A36:I36)=0,"",IF(G36="Yes","Cleared","Outstanding"))</f>
        <v/>
      </c>
    </row>
    <row r="37">
      <c r="A37" s="7" t="n"/>
      <c r="B37" s="4" t="n"/>
      <c r="C37" s="4" t="n"/>
      <c r="D37" s="4" t="n"/>
      <c r="E37" s="4" t="n"/>
      <c r="F37" s="4" t="n"/>
      <c r="G37" s="4" t="n"/>
      <c r="H37" s="3" t="n"/>
      <c r="I37" s="3" t="n"/>
      <c r="J37" s="8">
        <f>IF(COUNTA(A37:I37)=0,"",I37-H37)</f>
        <v/>
      </c>
      <c r="K37" s="8">
        <f>IF(COUNTA(A37:I37)=0,"",'Checkbook Register'!$B$2+SUM($J$7:J37))</f>
        <v/>
      </c>
      <c r="L37" s="9">
        <f>IF(COUNTA(A37:I37)=0,"",IF(G37="Yes","Cleared","Outstanding"))</f>
        <v/>
      </c>
    </row>
    <row r="38">
      <c r="A38" s="7" t="n"/>
      <c r="B38" s="4" t="n"/>
      <c r="C38" s="4" t="n"/>
      <c r="D38" s="4" t="n"/>
      <c r="E38" s="4" t="n"/>
      <c r="F38" s="4" t="n"/>
      <c r="G38" s="4" t="n"/>
      <c r="H38" s="3" t="n"/>
      <c r="I38" s="3" t="n"/>
      <c r="J38" s="10">
        <f>IF(COUNTA(A38:I38)=0,"",I38-H38)</f>
        <v/>
      </c>
      <c r="K38" s="10">
        <f>IF(COUNTA(A38:I38)=0,"",'Checkbook Register'!$B$2+SUM($J$7:J38))</f>
        <v/>
      </c>
      <c r="L38" s="11">
        <f>IF(COUNTA(A38:I38)=0,"",IF(G38="Yes","Cleared","Outstanding"))</f>
        <v/>
      </c>
    </row>
    <row r="39">
      <c r="A39" s="7" t="n"/>
      <c r="B39" s="4" t="n"/>
      <c r="C39" s="4" t="n"/>
      <c r="D39" s="4" t="n"/>
      <c r="E39" s="4" t="n"/>
      <c r="F39" s="4" t="n"/>
      <c r="G39" s="4" t="n"/>
      <c r="H39" s="3" t="n"/>
      <c r="I39" s="3" t="n"/>
      <c r="J39" s="8">
        <f>IF(COUNTA(A39:I39)=0,"",I39-H39)</f>
        <v/>
      </c>
      <c r="K39" s="8">
        <f>IF(COUNTA(A39:I39)=0,"",'Checkbook Register'!$B$2+SUM($J$7:J39))</f>
        <v/>
      </c>
      <c r="L39" s="9">
        <f>IF(COUNTA(A39:I39)=0,"",IF(G39="Yes","Cleared","Outstanding"))</f>
        <v/>
      </c>
    </row>
    <row r="40">
      <c r="A40" s="7" t="n"/>
      <c r="B40" s="4" t="n"/>
      <c r="C40" s="4" t="n"/>
      <c r="D40" s="4" t="n"/>
      <c r="E40" s="4" t="n"/>
      <c r="F40" s="4" t="n"/>
      <c r="G40" s="4" t="n"/>
      <c r="H40" s="3" t="n"/>
      <c r="I40" s="3" t="n"/>
      <c r="J40" s="10">
        <f>IF(COUNTA(A40:I40)=0,"",I40-H40)</f>
        <v/>
      </c>
      <c r="K40" s="10">
        <f>IF(COUNTA(A40:I40)=0,"",'Checkbook Register'!$B$2+SUM($J$7:J40))</f>
        <v/>
      </c>
      <c r="L40" s="11">
        <f>IF(COUNTA(A40:I40)=0,"",IF(G40="Yes","Cleared","Outstanding"))</f>
        <v/>
      </c>
    </row>
    <row r="41">
      <c r="A41" s="7" t="n"/>
      <c r="B41" s="4" t="n"/>
      <c r="C41" s="4" t="n"/>
      <c r="D41" s="4" t="n"/>
      <c r="E41" s="4" t="n"/>
      <c r="F41" s="4" t="n"/>
      <c r="G41" s="4" t="n"/>
      <c r="H41" s="3" t="n"/>
      <c r="I41" s="3" t="n"/>
      <c r="J41" s="8">
        <f>IF(COUNTA(A41:I41)=0,"",I41-H41)</f>
        <v/>
      </c>
      <c r="K41" s="8">
        <f>IF(COUNTA(A41:I41)=0,"",'Checkbook Register'!$B$2+SUM($J$7:J41))</f>
        <v/>
      </c>
      <c r="L41" s="9">
        <f>IF(COUNTA(A41:I41)=0,"",IF(G41="Yes","Cleared","Outstanding"))</f>
        <v/>
      </c>
    </row>
    <row r="42">
      <c r="A42" s="7" t="n"/>
      <c r="B42" s="4" t="n"/>
      <c r="C42" s="4" t="n"/>
      <c r="D42" s="4" t="n"/>
      <c r="E42" s="4" t="n"/>
      <c r="F42" s="4" t="n"/>
      <c r="G42" s="4" t="n"/>
      <c r="H42" s="3" t="n"/>
      <c r="I42" s="3" t="n"/>
      <c r="J42" s="10">
        <f>IF(COUNTA(A42:I42)=0,"",I42-H42)</f>
        <v/>
      </c>
      <c r="K42" s="10">
        <f>IF(COUNTA(A42:I42)=0,"",'Checkbook Register'!$B$2+SUM($J$7:J42))</f>
        <v/>
      </c>
      <c r="L42" s="11">
        <f>IF(COUNTA(A42:I42)=0,"",IF(G42="Yes","Cleared","Outstanding"))</f>
        <v/>
      </c>
    </row>
    <row r="43">
      <c r="A43" s="7" t="n"/>
      <c r="B43" s="4" t="n"/>
      <c r="C43" s="4" t="n"/>
      <c r="D43" s="4" t="n"/>
      <c r="E43" s="4" t="n"/>
      <c r="F43" s="4" t="n"/>
      <c r="G43" s="4" t="n"/>
      <c r="H43" s="3" t="n"/>
      <c r="I43" s="3" t="n"/>
      <c r="J43" s="8">
        <f>IF(COUNTA(A43:I43)=0,"",I43-H43)</f>
        <v/>
      </c>
      <c r="K43" s="8">
        <f>IF(COUNTA(A43:I43)=0,"",'Checkbook Register'!$B$2+SUM($J$7:J43))</f>
        <v/>
      </c>
      <c r="L43" s="9">
        <f>IF(COUNTA(A43:I43)=0,"",IF(G43="Yes","Cleared","Outstanding"))</f>
        <v/>
      </c>
    </row>
    <row r="44">
      <c r="A44" s="7" t="n"/>
      <c r="B44" s="4" t="n"/>
      <c r="C44" s="4" t="n"/>
      <c r="D44" s="4" t="n"/>
      <c r="E44" s="4" t="n"/>
      <c r="F44" s="4" t="n"/>
      <c r="G44" s="4" t="n"/>
      <c r="H44" s="3" t="n"/>
      <c r="I44" s="3" t="n"/>
      <c r="J44" s="10">
        <f>IF(COUNTA(A44:I44)=0,"",I44-H44)</f>
        <v/>
      </c>
      <c r="K44" s="10">
        <f>IF(COUNTA(A44:I44)=0,"",'Checkbook Register'!$B$2+SUM($J$7:J44))</f>
        <v/>
      </c>
      <c r="L44" s="11">
        <f>IF(COUNTA(A44:I44)=0,"",IF(G44="Yes","Cleared","Outstanding"))</f>
        <v/>
      </c>
    </row>
    <row r="45">
      <c r="A45" s="7" t="n"/>
      <c r="B45" s="4" t="n"/>
      <c r="C45" s="4" t="n"/>
      <c r="D45" s="4" t="n"/>
      <c r="E45" s="4" t="n"/>
      <c r="F45" s="4" t="n"/>
      <c r="G45" s="4" t="n"/>
      <c r="H45" s="3" t="n"/>
      <c r="I45" s="3" t="n"/>
      <c r="J45" s="8">
        <f>IF(COUNTA(A45:I45)=0,"",I45-H45)</f>
        <v/>
      </c>
      <c r="K45" s="8">
        <f>IF(COUNTA(A45:I45)=0,"",'Checkbook Register'!$B$2+SUM($J$7:J45))</f>
        <v/>
      </c>
      <c r="L45" s="9">
        <f>IF(COUNTA(A45:I45)=0,"",IF(G45="Yes","Cleared","Outstanding"))</f>
        <v/>
      </c>
    </row>
    <row r="46">
      <c r="A46" s="7" t="n"/>
      <c r="B46" s="4" t="n"/>
      <c r="C46" s="4" t="n"/>
      <c r="D46" s="4" t="n"/>
      <c r="E46" s="4" t="n"/>
      <c r="F46" s="4" t="n"/>
      <c r="G46" s="4" t="n"/>
      <c r="H46" s="3" t="n"/>
      <c r="I46" s="3" t="n"/>
      <c r="J46" s="10">
        <f>IF(COUNTA(A46:I46)=0,"",I46-H46)</f>
        <v/>
      </c>
      <c r="K46" s="10">
        <f>IF(COUNTA(A46:I46)=0,"",'Checkbook Register'!$B$2+SUM($J$7:J46))</f>
        <v/>
      </c>
      <c r="L46" s="11">
        <f>IF(COUNTA(A46:I46)=0,"",IF(G46="Yes","Cleared","Outstanding"))</f>
        <v/>
      </c>
    </row>
    <row r="47">
      <c r="A47" s="7" t="n"/>
      <c r="B47" s="4" t="n"/>
      <c r="C47" s="4" t="n"/>
      <c r="D47" s="4" t="n"/>
      <c r="E47" s="4" t="n"/>
      <c r="F47" s="4" t="n"/>
      <c r="G47" s="4" t="n"/>
      <c r="H47" s="3" t="n"/>
      <c r="I47" s="3" t="n"/>
      <c r="J47" s="8">
        <f>IF(COUNTA(A47:I47)=0,"",I47-H47)</f>
        <v/>
      </c>
      <c r="K47" s="8">
        <f>IF(COUNTA(A47:I47)=0,"",'Checkbook Register'!$B$2+SUM($J$7:J47))</f>
        <v/>
      </c>
      <c r="L47" s="9">
        <f>IF(COUNTA(A47:I47)=0,"",IF(G47="Yes","Cleared","Outstanding"))</f>
        <v/>
      </c>
    </row>
    <row r="48">
      <c r="A48" s="7" t="n"/>
      <c r="B48" s="4" t="n"/>
      <c r="C48" s="4" t="n"/>
      <c r="D48" s="4" t="n"/>
      <c r="E48" s="4" t="n"/>
      <c r="F48" s="4" t="n"/>
      <c r="G48" s="4" t="n"/>
      <c r="H48" s="3" t="n"/>
      <c r="I48" s="3" t="n"/>
      <c r="J48" s="10">
        <f>IF(COUNTA(A48:I48)=0,"",I48-H48)</f>
        <v/>
      </c>
      <c r="K48" s="10">
        <f>IF(COUNTA(A48:I48)=0,"",'Checkbook Register'!$B$2+SUM($J$7:J48))</f>
        <v/>
      </c>
      <c r="L48" s="11">
        <f>IF(COUNTA(A48:I48)=0,"",IF(G48="Yes","Cleared","Outstanding"))</f>
        <v/>
      </c>
    </row>
    <row r="49">
      <c r="A49" s="7" t="n"/>
      <c r="B49" s="4" t="n"/>
      <c r="C49" s="4" t="n"/>
      <c r="D49" s="4" t="n"/>
      <c r="E49" s="4" t="n"/>
      <c r="F49" s="4" t="n"/>
      <c r="G49" s="4" t="n"/>
      <c r="H49" s="3" t="n"/>
      <c r="I49" s="3" t="n"/>
      <c r="J49" s="8">
        <f>IF(COUNTA(A49:I49)=0,"",I49-H49)</f>
        <v/>
      </c>
      <c r="K49" s="8">
        <f>IF(COUNTA(A49:I49)=0,"",'Checkbook Register'!$B$2+SUM($J$7:J49))</f>
        <v/>
      </c>
      <c r="L49" s="9">
        <f>IF(COUNTA(A49:I49)=0,"",IF(G49="Yes","Cleared","Outstanding"))</f>
        <v/>
      </c>
    </row>
    <row r="50">
      <c r="A50" s="7" t="n"/>
      <c r="B50" s="4" t="n"/>
      <c r="C50" s="4" t="n"/>
      <c r="D50" s="4" t="n"/>
      <c r="E50" s="4" t="n"/>
      <c r="F50" s="4" t="n"/>
      <c r="G50" s="4" t="n"/>
      <c r="H50" s="3" t="n"/>
      <c r="I50" s="3" t="n"/>
      <c r="J50" s="10">
        <f>IF(COUNTA(A50:I50)=0,"",I50-H50)</f>
        <v/>
      </c>
      <c r="K50" s="10">
        <f>IF(COUNTA(A50:I50)=0,"",'Checkbook Register'!$B$2+SUM($J$7:J50))</f>
        <v/>
      </c>
      <c r="L50" s="11">
        <f>IF(COUNTA(A50:I50)=0,"",IF(G50="Yes","Cleared","Outstanding"))</f>
        <v/>
      </c>
    </row>
    <row r="51">
      <c r="A51" s="7" t="n"/>
      <c r="B51" s="4" t="n"/>
      <c r="C51" s="4" t="n"/>
      <c r="D51" s="4" t="n"/>
      <c r="E51" s="4" t="n"/>
      <c r="F51" s="4" t="n"/>
      <c r="G51" s="4" t="n"/>
      <c r="H51" s="3" t="n"/>
      <c r="I51" s="3" t="n"/>
      <c r="J51" s="8">
        <f>IF(COUNTA(A51:I51)=0,"",I51-H51)</f>
        <v/>
      </c>
      <c r="K51" s="8">
        <f>IF(COUNTA(A51:I51)=0,"",'Checkbook Register'!$B$2+SUM($J$7:J51))</f>
        <v/>
      </c>
      <c r="L51" s="9">
        <f>IF(COUNTA(A51:I51)=0,"",IF(G51="Yes","Cleared","Outstanding"))</f>
        <v/>
      </c>
    </row>
    <row r="52">
      <c r="A52" s="7" t="n"/>
      <c r="B52" s="4" t="n"/>
      <c r="C52" s="4" t="n"/>
      <c r="D52" s="4" t="n"/>
      <c r="E52" s="4" t="n"/>
      <c r="F52" s="4" t="n"/>
      <c r="G52" s="4" t="n"/>
      <c r="H52" s="3" t="n"/>
      <c r="I52" s="3" t="n"/>
      <c r="J52" s="10">
        <f>IF(COUNTA(A52:I52)=0,"",I52-H52)</f>
        <v/>
      </c>
      <c r="K52" s="10">
        <f>IF(COUNTA(A52:I52)=0,"",'Checkbook Register'!$B$2+SUM($J$7:J52))</f>
        <v/>
      </c>
      <c r="L52" s="11">
        <f>IF(COUNTA(A52:I52)=0,"",IF(G52="Yes","Cleared","Outstanding"))</f>
        <v/>
      </c>
    </row>
    <row r="53">
      <c r="A53" s="7" t="n"/>
      <c r="B53" s="4" t="n"/>
      <c r="C53" s="4" t="n"/>
      <c r="D53" s="4" t="n"/>
      <c r="E53" s="4" t="n"/>
      <c r="F53" s="4" t="n"/>
      <c r="G53" s="4" t="n"/>
      <c r="H53" s="3" t="n"/>
      <c r="I53" s="3" t="n"/>
      <c r="J53" s="8">
        <f>IF(COUNTA(A53:I53)=0,"",I53-H53)</f>
        <v/>
      </c>
      <c r="K53" s="8">
        <f>IF(COUNTA(A53:I53)=0,"",'Checkbook Register'!$B$2+SUM($J$7:J53))</f>
        <v/>
      </c>
      <c r="L53" s="9">
        <f>IF(COUNTA(A53:I53)=0,"",IF(G53="Yes","Cleared","Outstanding"))</f>
        <v/>
      </c>
    </row>
    <row r="54">
      <c r="A54" s="7" t="n"/>
      <c r="B54" s="4" t="n"/>
      <c r="C54" s="4" t="n"/>
      <c r="D54" s="4" t="n"/>
      <c r="E54" s="4" t="n"/>
      <c r="F54" s="4" t="n"/>
      <c r="G54" s="4" t="n"/>
      <c r="H54" s="3" t="n"/>
      <c r="I54" s="3" t="n"/>
      <c r="J54" s="10">
        <f>IF(COUNTA(A54:I54)=0,"",I54-H54)</f>
        <v/>
      </c>
      <c r="K54" s="10">
        <f>IF(COUNTA(A54:I54)=0,"",'Checkbook Register'!$B$2+SUM($J$7:J54))</f>
        <v/>
      </c>
      <c r="L54" s="11">
        <f>IF(COUNTA(A54:I54)=0,"",IF(G54="Yes","Cleared","Outstanding"))</f>
        <v/>
      </c>
    </row>
    <row r="55">
      <c r="A55" s="7" t="n"/>
      <c r="B55" s="4" t="n"/>
      <c r="C55" s="4" t="n"/>
      <c r="D55" s="4" t="n"/>
      <c r="E55" s="4" t="n"/>
      <c r="F55" s="4" t="n"/>
      <c r="G55" s="4" t="n"/>
      <c r="H55" s="3" t="n"/>
      <c r="I55" s="3" t="n"/>
      <c r="J55" s="8">
        <f>IF(COUNTA(A55:I55)=0,"",I55-H55)</f>
        <v/>
      </c>
      <c r="K55" s="8">
        <f>IF(COUNTA(A55:I55)=0,"",'Checkbook Register'!$B$2+SUM($J$7:J55))</f>
        <v/>
      </c>
      <c r="L55" s="9">
        <f>IF(COUNTA(A55:I55)=0,"",IF(G55="Yes","Cleared","Outstanding"))</f>
        <v/>
      </c>
    </row>
    <row r="56">
      <c r="A56" s="7" t="n"/>
      <c r="B56" s="4" t="n"/>
      <c r="C56" s="4" t="n"/>
      <c r="D56" s="4" t="n"/>
      <c r="E56" s="4" t="n"/>
      <c r="F56" s="4" t="n"/>
      <c r="G56" s="4" t="n"/>
      <c r="H56" s="3" t="n"/>
      <c r="I56" s="3" t="n"/>
      <c r="J56" s="10">
        <f>IF(COUNTA(A56:I56)=0,"",I56-H56)</f>
        <v/>
      </c>
      <c r="K56" s="10">
        <f>IF(COUNTA(A56:I56)=0,"",'Checkbook Register'!$B$2+SUM($J$7:J56))</f>
        <v/>
      </c>
      <c r="L56" s="11">
        <f>IF(COUNTA(A56:I56)=0,"",IF(G56="Yes","Cleared","Outstanding"))</f>
        <v/>
      </c>
    </row>
    <row r="57">
      <c r="A57" s="7" t="n"/>
      <c r="B57" s="4" t="n"/>
      <c r="C57" s="4" t="n"/>
      <c r="D57" s="4" t="n"/>
      <c r="E57" s="4" t="n"/>
      <c r="F57" s="4" t="n"/>
      <c r="G57" s="4" t="n"/>
      <c r="H57" s="3" t="n"/>
      <c r="I57" s="3" t="n"/>
      <c r="J57" s="8">
        <f>IF(COUNTA(A57:I57)=0,"",I57-H57)</f>
        <v/>
      </c>
      <c r="K57" s="8">
        <f>IF(COUNTA(A57:I57)=0,"",'Checkbook Register'!$B$2+SUM($J$7:J57))</f>
        <v/>
      </c>
      <c r="L57" s="9">
        <f>IF(COUNTA(A57:I57)=0,"",IF(G57="Yes","Cleared","Outstanding"))</f>
        <v/>
      </c>
    </row>
    <row r="58">
      <c r="A58" s="7" t="n"/>
      <c r="B58" s="4" t="n"/>
      <c r="C58" s="4" t="n"/>
      <c r="D58" s="4" t="n"/>
      <c r="E58" s="4" t="n"/>
      <c r="F58" s="4" t="n"/>
      <c r="G58" s="4" t="n"/>
      <c r="H58" s="3" t="n"/>
      <c r="I58" s="3" t="n"/>
      <c r="J58" s="10">
        <f>IF(COUNTA(A58:I58)=0,"",I58-H58)</f>
        <v/>
      </c>
      <c r="K58" s="10">
        <f>IF(COUNTA(A58:I58)=0,"",'Checkbook Register'!$B$2+SUM($J$7:J58))</f>
        <v/>
      </c>
      <c r="L58" s="11">
        <f>IF(COUNTA(A58:I58)=0,"",IF(G58="Yes","Cleared","Outstanding"))</f>
        <v/>
      </c>
    </row>
    <row r="59">
      <c r="A59" s="7" t="n"/>
      <c r="B59" s="4" t="n"/>
      <c r="C59" s="4" t="n"/>
      <c r="D59" s="4" t="n"/>
      <c r="E59" s="4" t="n"/>
      <c r="F59" s="4" t="n"/>
      <c r="G59" s="4" t="n"/>
      <c r="H59" s="3" t="n"/>
      <c r="I59" s="3" t="n"/>
      <c r="J59" s="8">
        <f>IF(COUNTA(A59:I59)=0,"",I59-H59)</f>
        <v/>
      </c>
      <c r="K59" s="8">
        <f>IF(COUNTA(A59:I59)=0,"",'Checkbook Register'!$B$2+SUM($J$7:J59))</f>
        <v/>
      </c>
      <c r="L59" s="9">
        <f>IF(COUNTA(A59:I59)=0,"",IF(G59="Yes","Cleared","Outstanding"))</f>
        <v/>
      </c>
    </row>
    <row r="60">
      <c r="A60" s="7" t="n"/>
      <c r="B60" s="4" t="n"/>
      <c r="C60" s="4" t="n"/>
      <c r="D60" s="4" t="n"/>
      <c r="E60" s="4" t="n"/>
      <c r="F60" s="4" t="n"/>
      <c r="G60" s="4" t="n"/>
      <c r="H60" s="3" t="n"/>
      <c r="I60" s="3" t="n"/>
      <c r="J60" s="10">
        <f>IF(COUNTA(A60:I60)=0,"",I60-H60)</f>
        <v/>
      </c>
      <c r="K60" s="10">
        <f>IF(COUNTA(A60:I60)=0,"",'Checkbook Register'!$B$2+SUM($J$7:J60))</f>
        <v/>
      </c>
      <c r="L60" s="11">
        <f>IF(COUNTA(A60:I60)=0,"",IF(G60="Yes","Cleared","Outstanding"))</f>
        <v/>
      </c>
    </row>
    <row r="61">
      <c r="A61" s="7" t="n"/>
      <c r="B61" s="4" t="n"/>
      <c r="C61" s="4" t="n"/>
      <c r="D61" s="4" t="n"/>
      <c r="E61" s="4" t="n"/>
      <c r="F61" s="4" t="n"/>
      <c r="G61" s="4" t="n"/>
      <c r="H61" s="3" t="n"/>
      <c r="I61" s="3" t="n"/>
      <c r="J61" s="8">
        <f>IF(COUNTA(A61:I61)=0,"",I61-H61)</f>
        <v/>
      </c>
      <c r="K61" s="8">
        <f>IF(COUNTA(A61:I61)=0,"",'Checkbook Register'!$B$2+SUM($J$7:J61))</f>
        <v/>
      </c>
      <c r="L61" s="9">
        <f>IF(COUNTA(A61:I61)=0,"",IF(G61="Yes","Cleared","Outstanding"))</f>
        <v/>
      </c>
    </row>
    <row r="62">
      <c r="A62" s="7" t="n"/>
      <c r="B62" s="4" t="n"/>
      <c r="C62" s="4" t="n"/>
      <c r="D62" s="4" t="n"/>
      <c r="E62" s="4" t="n"/>
      <c r="F62" s="4" t="n"/>
      <c r="G62" s="4" t="n"/>
      <c r="H62" s="3" t="n"/>
      <c r="I62" s="3" t="n"/>
      <c r="J62" s="10">
        <f>IF(COUNTA(A62:I62)=0,"",I62-H62)</f>
        <v/>
      </c>
      <c r="K62" s="10">
        <f>IF(COUNTA(A62:I62)=0,"",'Checkbook Register'!$B$2+SUM($J$7:J62))</f>
        <v/>
      </c>
      <c r="L62" s="11">
        <f>IF(COUNTA(A62:I62)=0,"",IF(G62="Yes","Cleared","Outstanding"))</f>
        <v/>
      </c>
    </row>
    <row r="63">
      <c r="A63" s="7" t="n"/>
      <c r="B63" s="4" t="n"/>
      <c r="C63" s="4" t="n"/>
      <c r="D63" s="4" t="n"/>
      <c r="E63" s="4" t="n"/>
      <c r="F63" s="4" t="n"/>
      <c r="G63" s="4" t="n"/>
      <c r="H63" s="3" t="n"/>
      <c r="I63" s="3" t="n"/>
      <c r="J63" s="8">
        <f>IF(COUNTA(A63:I63)=0,"",I63-H63)</f>
        <v/>
      </c>
      <c r="K63" s="8">
        <f>IF(COUNTA(A63:I63)=0,"",'Checkbook Register'!$B$2+SUM($J$7:J63))</f>
        <v/>
      </c>
      <c r="L63" s="9">
        <f>IF(COUNTA(A63:I63)=0,"",IF(G63="Yes","Cleared","Outstanding"))</f>
        <v/>
      </c>
    </row>
    <row r="64">
      <c r="A64" s="7" t="n"/>
      <c r="B64" s="4" t="n"/>
      <c r="C64" s="4" t="n"/>
      <c r="D64" s="4" t="n"/>
      <c r="E64" s="4" t="n"/>
      <c r="F64" s="4" t="n"/>
      <c r="G64" s="4" t="n"/>
      <c r="H64" s="3" t="n"/>
      <c r="I64" s="3" t="n"/>
      <c r="J64" s="10">
        <f>IF(COUNTA(A64:I64)=0,"",I64-H64)</f>
        <v/>
      </c>
      <c r="K64" s="10">
        <f>IF(COUNTA(A64:I64)=0,"",'Checkbook Register'!$B$2+SUM($J$7:J64))</f>
        <v/>
      </c>
      <c r="L64" s="11">
        <f>IF(COUNTA(A64:I64)=0,"",IF(G64="Yes","Cleared","Outstanding"))</f>
        <v/>
      </c>
    </row>
    <row r="65">
      <c r="A65" s="7" t="n"/>
      <c r="B65" s="4" t="n"/>
      <c r="C65" s="4" t="n"/>
      <c r="D65" s="4" t="n"/>
      <c r="E65" s="4" t="n"/>
      <c r="F65" s="4" t="n"/>
      <c r="G65" s="4" t="n"/>
      <c r="H65" s="3" t="n"/>
      <c r="I65" s="3" t="n"/>
      <c r="J65" s="8">
        <f>IF(COUNTA(A65:I65)=0,"",I65-H65)</f>
        <v/>
      </c>
      <c r="K65" s="8">
        <f>IF(COUNTA(A65:I65)=0,"",'Checkbook Register'!$B$2+SUM($J$7:J65))</f>
        <v/>
      </c>
      <c r="L65" s="9">
        <f>IF(COUNTA(A65:I65)=0,"",IF(G65="Yes","Cleared","Outstanding"))</f>
        <v/>
      </c>
    </row>
    <row r="66">
      <c r="A66" s="7" t="n"/>
      <c r="B66" s="4" t="n"/>
      <c r="C66" s="4" t="n"/>
      <c r="D66" s="4" t="n"/>
      <c r="E66" s="4" t="n"/>
      <c r="F66" s="4" t="n"/>
      <c r="G66" s="4" t="n"/>
      <c r="H66" s="3" t="n"/>
      <c r="I66" s="3" t="n"/>
      <c r="J66" s="10">
        <f>IF(COUNTA(A66:I66)=0,"",I66-H66)</f>
        <v/>
      </c>
      <c r="K66" s="10">
        <f>IF(COUNTA(A66:I66)=0,"",'Checkbook Register'!$B$2+SUM($J$7:J66))</f>
        <v/>
      </c>
      <c r="L66" s="11">
        <f>IF(COUNTA(A66:I66)=0,"",IF(G66="Yes","Cleared","Outstanding"))</f>
        <v/>
      </c>
    </row>
    <row r="67">
      <c r="A67" s="7" t="n"/>
      <c r="B67" s="4" t="n"/>
      <c r="C67" s="4" t="n"/>
      <c r="D67" s="4" t="n"/>
      <c r="E67" s="4" t="n"/>
      <c r="F67" s="4" t="n"/>
      <c r="G67" s="4" t="n"/>
      <c r="H67" s="3" t="n"/>
      <c r="I67" s="3" t="n"/>
      <c r="J67" s="8">
        <f>IF(COUNTA(A67:I67)=0,"",I67-H67)</f>
        <v/>
      </c>
      <c r="K67" s="8">
        <f>IF(COUNTA(A67:I67)=0,"",'Checkbook Register'!$B$2+SUM($J$7:J67))</f>
        <v/>
      </c>
      <c r="L67" s="9">
        <f>IF(COUNTA(A67:I67)=0,"",IF(G67="Yes","Cleared","Outstanding"))</f>
        <v/>
      </c>
    </row>
    <row r="68">
      <c r="A68" s="7" t="n"/>
      <c r="B68" s="4" t="n"/>
      <c r="C68" s="4" t="n"/>
      <c r="D68" s="4" t="n"/>
      <c r="E68" s="4" t="n"/>
      <c r="F68" s="4" t="n"/>
      <c r="G68" s="4" t="n"/>
      <c r="H68" s="3" t="n"/>
      <c r="I68" s="3" t="n"/>
      <c r="J68" s="10">
        <f>IF(COUNTA(A68:I68)=0,"",I68-H68)</f>
        <v/>
      </c>
      <c r="K68" s="10">
        <f>IF(COUNTA(A68:I68)=0,"",'Checkbook Register'!$B$2+SUM($J$7:J68))</f>
        <v/>
      </c>
      <c r="L68" s="11">
        <f>IF(COUNTA(A68:I68)=0,"",IF(G68="Yes","Cleared","Outstanding"))</f>
        <v/>
      </c>
    </row>
    <row r="69">
      <c r="A69" s="7" t="n"/>
      <c r="B69" s="4" t="n"/>
      <c r="C69" s="4" t="n"/>
      <c r="D69" s="4" t="n"/>
      <c r="E69" s="4" t="n"/>
      <c r="F69" s="4" t="n"/>
      <c r="G69" s="4" t="n"/>
      <c r="H69" s="3" t="n"/>
      <c r="I69" s="3" t="n"/>
      <c r="J69" s="8">
        <f>IF(COUNTA(A69:I69)=0,"",I69-H69)</f>
        <v/>
      </c>
      <c r="K69" s="8">
        <f>IF(COUNTA(A69:I69)=0,"",'Checkbook Register'!$B$2+SUM($J$7:J69))</f>
        <v/>
      </c>
      <c r="L69" s="9">
        <f>IF(COUNTA(A69:I69)=0,"",IF(G69="Yes","Cleared","Outstanding"))</f>
        <v/>
      </c>
    </row>
    <row r="70">
      <c r="A70" s="7" t="n"/>
      <c r="B70" s="4" t="n"/>
      <c r="C70" s="4" t="n"/>
      <c r="D70" s="4" t="n"/>
      <c r="E70" s="4" t="n"/>
      <c r="F70" s="4" t="n"/>
      <c r="G70" s="4" t="n"/>
      <c r="H70" s="3" t="n"/>
      <c r="I70" s="3" t="n"/>
      <c r="J70" s="10">
        <f>IF(COUNTA(A70:I70)=0,"",I70-H70)</f>
        <v/>
      </c>
      <c r="K70" s="10">
        <f>IF(COUNTA(A70:I70)=0,"",'Checkbook Register'!$B$2+SUM($J$7:J70))</f>
        <v/>
      </c>
      <c r="L70" s="11">
        <f>IF(COUNTA(A70:I70)=0,"",IF(G70="Yes","Cleared","Outstanding"))</f>
        <v/>
      </c>
    </row>
    <row r="71">
      <c r="A71" s="7" t="n"/>
      <c r="B71" s="4" t="n"/>
      <c r="C71" s="4" t="n"/>
      <c r="D71" s="4" t="n"/>
      <c r="E71" s="4" t="n"/>
      <c r="F71" s="4" t="n"/>
      <c r="G71" s="4" t="n"/>
      <c r="H71" s="3" t="n"/>
      <c r="I71" s="3" t="n"/>
      <c r="J71" s="8">
        <f>IF(COUNTA(A71:I71)=0,"",I71-H71)</f>
        <v/>
      </c>
      <c r="K71" s="8">
        <f>IF(COUNTA(A71:I71)=0,"",'Checkbook Register'!$B$2+SUM($J$7:J71))</f>
        <v/>
      </c>
      <c r="L71" s="9">
        <f>IF(COUNTA(A71:I71)=0,"",IF(G71="Yes","Cleared","Outstanding"))</f>
        <v/>
      </c>
    </row>
    <row r="72">
      <c r="A72" s="7" t="n"/>
      <c r="B72" s="4" t="n"/>
      <c r="C72" s="4" t="n"/>
      <c r="D72" s="4" t="n"/>
      <c r="E72" s="4" t="n"/>
      <c r="F72" s="4" t="n"/>
      <c r="G72" s="4" t="n"/>
      <c r="H72" s="3" t="n"/>
      <c r="I72" s="3" t="n"/>
      <c r="J72" s="10">
        <f>IF(COUNTA(A72:I72)=0,"",I72-H72)</f>
        <v/>
      </c>
      <c r="K72" s="10">
        <f>IF(COUNTA(A72:I72)=0,"",'Checkbook Register'!$B$2+SUM($J$7:J72))</f>
        <v/>
      </c>
      <c r="L72" s="11">
        <f>IF(COUNTA(A72:I72)=0,"",IF(G72="Yes","Cleared","Outstanding"))</f>
        <v/>
      </c>
    </row>
    <row r="73">
      <c r="A73" s="7" t="n"/>
      <c r="B73" s="4" t="n"/>
      <c r="C73" s="4" t="n"/>
      <c r="D73" s="4" t="n"/>
      <c r="E73" s="4" t="n"/>
      <c r="F73" s="4" t="n"/>
      <c r="G73" s="4" t="n"/>
      <c r="H73" s="3" t="n"/>
      <c r="I73" s="3" t="n"/>
      <c r="J73" s="8">
        <f>IF(COUNTA(A73:I73)=0,"",I73-H73)</f>
        <v/>
      </c>
      <c r="K73" s="8">
        <f>IF(COUNTA(A73:I73)=0,"",'Checkbook Register'!$B$2+SUM($J$7:J73))</f>
        <v/>
      </c>
      <c r="L73" s="9">
        <f>IF(COUNTA(A73:I73)=0,"",IF(G73="Yes","Cleared","Outstanding"))</f>
        <v/>
      </c>
    </row>
    <row r="74">
      <c r="A74" s="7" t="n"/>
      <c r="B74" s="4" t="n"/>
      <c r="C74" s="4" t="n"/>
      <c r="D74" s="4" t="n"/>
      <c r="E74" s="4" t="n"/>
      <c r="F74" s="4" t="n"/>
      <c r="G74" s="4" t="n"/>
      <c r="H74" s="3" t="n"/>
      <c r="I74" s="3" t="n"/>
      <c r="J74" s="10">
        <f>IF(COUNTA(A74:I74)=0,"",I74-H74)</f>
        <v/>
      </c>
      <c r="K74" s="10">
        <f>IF(COUNTA(A74:I74)=0,"",'Checkbook Register'!$B$2+SUM($J$7:J74))</f>
        <v/>
      </c>
      <c r="L74" s="11">
        <f>IF(COUNTA(A74:I74)=0,"",IF(G74="Yes","Cleared","Outstanding"))</f>
        <v/>
      </c>
    </row>
    <row r="75">
      <c r="A75" s="7" t="n"/>
      <c r="B75" s="4" t="n"/>
      <c r="C75" s="4" t="n"/>
      <c r="D75" s="4" t="n"/>
      <c r="E75" s="4" t="n"/>
      <c r="F75" s="4" t="n"/>
      <c r="G75" s="4" t="n"/>
      <c r="H75" s="3" t="n"/>
      <c r="I75" s="3" t="n"/>
      <c r="J75" s="8">
        <f>IF(COUNTA(A75:I75)=0,"",I75-H75)</f>
        <v/>
      </c>
      <c r="K75" s="8">
        <f>IF(COUNTA(A75:I75)=0,"",'Checkbook Register'!$B$2+SUM($J$7:J75))</f>
        <v/>
      </c>
      <c r="L75" s="9">
        <f>IF(COUNTA(A75:I75)=0,"",IF(G75="Yes","Cleared","Outstanding"))</f>
        <v/>
      </c>
    </row>
    <row r="76">
      <c r="A76" s="7" t="n"/>
      <c r="B76" s="4" t="n"/>
      <c r="C76" s="4" t="n"/>
      <c r="D76" s="4" t="n"/>
      <c r="E76" s="4" t="n"/>
      <c r="F76" s="4" t="n"/>
      <c r="G76" s="4" t="n"/>
      <c r="H76" s="3" t="n"/>
      <c r="I76" s="3" t="n"/>
      <c r="J76" s="10">
        <f>IF(COUNTA(A76:I76)=0,"",I76-H76)</f>
        <v/>
      </c>
      <c r="K76" s="10">
        <f>IF(COUNTA(A76:I76)=0,"",'Checkbook Register'!$B$2+SUM($J$7:J76))</f>
        <v/>
      </c>
      <c r="L76" s="11">
        <f>IF(COUNTA(A76:I76)=0,"",IF(G76="Yes","Cleared","Outstanding"))</f>
        <v/>
      </c>
    </row>
    <row r="77">
      <c r="A77" s="7" t="n"/>
      <c r="B77" s="4" t="n"/>
      <c r="C77" s="4" t="n"/>
      <c r="D77" s="4" t="n"/>
      <c r="E77" s="4" t="n"/>
      <c r="F77" s="4" t="n"/>
      <c r="G77" s="4" t="n"/>
      <c r="H77" s="3" t="n"/>
      <c r="I77" s="3" t="n"/>
      <c r="J77" s="8">
        <f>IF(COUNTA(A77:I77)=0,"",I77-H77)</f>
        <v/>
      </c>
      <c r="K77" s="8">
        <f>IF(COUNTA(A77:I77)=0,"",'Checkbook Register'!$B$2+SUM($J$7:J77))</f>
        <v/>
      </c>
      <c r="L77" s="9">
        <f>IF(COUNTA(A77:I77)=0,"",IF(G77="Yes","Cleared","Outstanding"))</f>
        <v/>
      </c>
    </row>
    <row r="78">
      <c r="A78" s="7" t="n"/>
      <c r="B78" s="4" t="n"/>
      <c r="C78" s="4" t="n"/>
      <c r="D78" s="4" t="n"/>
      <c r="E78" s="4" t="n"/>
      <c r="F78" s="4" t="n"/>
      <c r="G78" s="4" t="n"/>
      <c r="H78" s="3" t="n"/>
      <c r="I78" s="3" t="n"/>
      <c r="J78" s="10">
        <f>IF(COUNTA(A78:I78)=0,"",I78-H78)</f>
        <v/>
      </c>
      <c r="K78" s="10">
        <f>IF(COUNTA(A78:I78)=0,"",'Checkbook Register'!$B$2+SUM($J$7:J78))</f>
        <v/>
      </c>
      <c r="L78" s="11">
        <f>IF(COUNTA(A78:I78)=0,"",IF(G78="Yes","Cleared","Outstanding"))</f>
        <v/>
      </c>
    </row>
    <row r="79">
      <c r="A79" s="7" t="n"/>
      <c r="B79" s="4" t="n"/>
      <c r="C79" s="4" t="n"/>
      <c r="D79" s="4" t="n"/>
      <c r="E79" s="4" t="n"/>
      <c r="F79" s="4" t="n"/>
      <c r="G79" s="4" t="n"/>
      <c r="H79" s="3" t="n"/>
      <c r="I79" s="3" t="n"/>
      <c r="J79" s="8">
        <f>IF(COUNTA(A79:I79)=0,"",I79-H79)</f>
        <v/>
      </c>
      <c r="K79" s="8">
        <f>IF(COUNTA(A79:I79)=0,"",'Checkbook Register'!$B$2+SUM($J$7:J79))</f>
        <v/>
      </c>
      <c r="L79" s="9">
        <f>IF(COUNTA(A79:I79)=0,"",IF(G79="Yes","Cleared","Outstanding"))</f>
        <v/>
      </c>
    </row>
    <row r="80">
      <c r="A80" s="7" t="n"/>
      <c r="B80" s="4" t="n"/>
      <c r="C80" s="4" t="n"/>
      <c r="D80" s="4" t="n"/>
      <c r="E80" s="4" t="n"/>
      <c r="F80" s="4" t="n"/>
      <c r="G80" s="4" t="n"/>
      <c r="H80" s="3" t="n"/>
      <c r="I80" s="3" t="n"/>
      <c r="J80" s="10">
        <f>IF(COUNTA(A80:I80)=0,"",I80-H80)</f>
        <v/>
      </c>
      <c r="K80" s="10">
        <f>IF(COUNTA(A80:I80)=0,"",'Checkbook Register'!$B$2+SUM($J$7:J80))</f>
        <v/>
      </c>
      <c r="L80" s="11">
        <f>IF(COUNTA(A80:I80)=0,"",IF(G80="Yes","Cleared","Outstanding"))</f>
        <v/>
      </c>
    </row>
    <row r="81">
      <c r="A81" s="7" t="n"/>
      <c r="B81" s="4" t="n"/>
      <c r="C81" s="4" t="n"/>
      <c r="D81" s="4" t="n"/>
      <c r="E81" s="4" t="n"/>
      <c r="F81" s="4" t="n"/>
      <c r="G81" s="4" t="n"/>
      <c r="H81" s="3" t="n"/>
      <c r="I81" s="3" t="n"/>
      <c r="J81" s="8">
        <f>IF(COUNTA(A81:I81)=0,"",I81-H81)</f>
        <v/>
      </c>
      <c r="K81" s="8">
        <f>IF(COUNTA(A81:I81)=0,"",'Checkbook Register'!$B$2+SUM($J$7:J81))</f>
        <v/>
      </c>
      <c r="L81" s="9">
        <f>IF(COUNTA(A81:I81)=0,"",IF(G81="Yes","Cleared","Outstanding"))</f>
        <v/>
      </c>
    </row>
    <row r="82">
      <c r="A82" s="7" t="n"/>
      <c r="B82" s="4" t="n"/>
      <c r="C82" s="4" t="n"/>
      <c r="D82" s="4" t="n"/>
      <c r="E82" s="4" t="n"/>
      <c r="F82" s="4" t="n"/>
      <c r="G82" s="4" t="n"/>
      <c r="H82" s="3" t="n"/>
      <c r="I82" s="3" t="n"/>
      <c r="J82" s="10">
        <f>IF(COUNTA(A82:I82)=0,"",I82-H82)</f>
        <v/>
      </c>
      <c r="K82" s="10">
        <f>IF(COUNTA(A82:I82)=0,"",'Checkbook Register'!$B$2+SUM($J$7:J82))</f>
        <v/>
      </c>
      <c r="L82" s="11">
        <f>IF(COUNTA(A82:I82)=0,"",IF(G82="Yes","Cleared","Outstanding"))</f>
        <v/>
      </c>
    </row>
    <row r="83">
      <c r="A83" s="7" t="n"/>
      <c r="B83" s="4" t="n"/>
      <c r="C83" s="4" t="n"/>
      <c r="D83" s="4" t="n"/>
      <c r="E83" s="4" t="n"/>
      <c r="F83" s="4" t="n"/>
      <c r="G83" s="4" t="n"/>
      <c r="H83" s="3" t="n"/>
      <c r="I83" s="3" t="n"/>
      <c r="J83" s="8">
        <f>IF(COUNTA(A83:I83)=0,"",I83-H83)</f>
        <v/>
      </c>
      <c r="K83" s="8">
        <f>IF(COUNTA(A83:I83)=0,"",'Checkbook Register'!$B$2+SUM($J$7:J83))</f>
        <v/>
      </c>
      <c r="L83" s="9">
        <f>IF(COUNTA(A83:I83)=0,"",IF(G83="Yes","Cleared","Outstanding"))</f>
        <v/>
      </c>
    </row>
    <row r="84">
      <c r="A84" s="7" t="n"/>
      <c r="B84" s="4" t="n"/>
      <c r="C84" s="4" t="n"/>
      <c r="D84" s="4" t="n"/>
      <c r="E84" s="4" t="n"/>
      <c r="F84" s="4" t="n"/>
      <c r="G84" s="4" t="n"/>
      <c r="H84" s="3" t="n"/>
      <c r="I84" s="3" t="n"/>
      <c r="J84" s="10">
        <f>IF(COUNTA(A84:I84)=0,"",I84-H84)</f>
        <v/>
      </c>
      <c r="K84" s="10">
        <f>IF(COUNTA(A84:I84)=0,"",'Checkbook Register'!$B$2+SUM($J$7:J84))</f>
        <v/>
      </c>
      <c r="L84" s="11">
        <f>IF(COUNTA(A84:I84)=0,"",IF(G84="Yes","Cleared","Outstanding"))</f>
        <v/>
      </c>
    </row>
    <row r="85">
      <c r="A85" s="7" t="n"/>
      <c r="B85" s="4" t="n"/>
      <c r="C85" s="4" t="n"/>
      <c r="D85" s="4" t="n"/>
      <c r="E85" s="4" t="n"/>
      <c r="F85" s="4" t="n"/>
      <c r="G85" s="4" t="n"/>
      <c r="H85" s="3" t="n"/>
      <c r="I85" s="3" t="n"/>
      <c r="J85" s="8">
        <f>IF(COUNTA(A85:I85)=0,"",I85-H85)</f>
        <v/>
      </c>
      <c r="K85" s="8">
        <f>IF(COUNTA(A85:I85)=0,"",'Checkbook Register'!$B$2+SUM($J$7:J85))</f>
        <v/>
      </c>
      <c r="L85" s="9">
        <f>IF(COUNTA(A85:I85)=0,"",IF(G85="Yes","Cleared","Outstanding"))</f>
        <v/>
      </c>
    </row>
    <row r="86">
      <c r="A86" s="7" t="n"/>
      <c r="B86" s="4" t="n"/>
      <c r="C86" s="4" t="n"/>
      <c r="D86" s="4" t="n"/>
      <c r="E86" s="4" t="n"/>
      <c r="F86" s="4" t="n"/>
      <c r="G86" s="4" t="n"/>
      <c r="H86" s="3" t="n"/>
      <c r="I86" s="3" t="n"/>
      <c r="J86" s="10">
        <f>IF(COUNTA(A86:I86)=0,"",I86-H86)</f>
        <v/>
      </c>
      <c r="K86" s="10">
        <f>IF(COUNTA(A86:I86)=0,"",'Checkbook Register'!$B$2+SUM($J$7:J86))</f>
        <v/>
      </c>
      <c r="L86" s="11">
        <f>IF(COUNTA(A86:I86)=0,"",IF(G86="Yes","Cleared","Outstanding"))</f>
        <v/>
      </c>
    </row>
    <row r="87">
      <c r="A87" s="7" t="n"/>
      <c r="B87" s="4" t="n"/>
      <c r="C87" s="4" t="n"/>
      <c r="D87" s="4" t="n"/>
      <c r="E87" s="4" t="n"/>
      <c r="F87" s="4" t="n"/>
      <c r="G87" s="4" t="n"/>
      <c r="H87" s="3" t="n"/>
      <c r="I87" s="3" t="n"/>
      <c r="J87" s="8">
        <f>IF(COUNTA(A87:I87)=0,"",I87-H87)</f>
        <v/>
      </c>
      <c r="K87" s="8">
        <f>IF(COUNTA(A87:I87)=0,"",'Checkbook Register'!$B$2+SUM($J$7:J87))</f>
        <v/>
      </c>
      <c r="L87" s="9">
        <f>IF(COUNTA(A87:I87)=0,"",IF(G87="Yes","Cleared","Outstanding"))</f>
        <v/>
      </c>
    </row>
    <row r="88">
      <c r="A88" s="7" t="n"/>
      <c r="B88" s="4" t="n"/>
      <c r="C88" s="4" t="n"/>
      <c r="D88" s="4" t="n"/>
      <c r="E88" s="4" t="n"/>
      <c r="F88" s="4" t="n"/>
      <c r="G88" s="4" t="n"/>
      <c r="H88" s="3" t="n"/>
      <c r="I88" s="3" t="n"/>
      <c r="J88" s="10">
        <f>IF(COUNTA(A88:I88)=0,"",I88-H88)</f>
        <v/>
      </c>
      <c r="K88" s="10">
        <f>IF(COUNTA(A88:I88)=0,"",'Checkbook Register'!$B$2+SUM($J$7:J88))</f>
        <v/>
      </c>
      <c r="L88" s="11">
        <f>IF(COUNTA(A88:I88)=0,"",IF(G88="Yes","Cleared","Outstanding"))</f>
        <v/>
      </c>
    </row>
    <row r="89">
      <c r="A89" s="7" t="n"/>
      <c r="B89" s="4" t="n"/>
      <c r="C89" s="4" t="n"/>
      <c r="D89" s="4" t="n"/>
      <c r="E89" s="4" t="n"/>
      <c r="F89" s="4" t="n"/>
      <c r="G89" s="4" t="n"/>
      <c r="H89" s="3" t="n"/>
      <c r="I89" s="3" t="n"/>
      <c r="J89" s="8">
        <f>IF(COUNTA(A89:I89)=0,"",I89-H89)</f>
        <v/>
      </c>
      <c r="K89" s="8">
        <f>IF(COUNTA(A89:I89)=0,"",'Checkbook Register'!$B$2+SUM($J$7:J89))</f>
        <v/>
      </c>
      <c r="L89" s="9">
        <f>IF(COUNTA(A89:I89)=0,"",IF(G89="Yes","Cleared","Outstanding"))</f>
        <v/>
      </c>
    </row>
    <row r="90">
      <c r="A90" s="7" t="n"/>
      <c r="B90" s="4" t="n"/>
      <c r="C90" s="4" t="n"/>
      <c r="D90" s="4" t="n"/>
      <c r="E90" s="4" t="n"/>
      <c r="F90" s="4" t="n"/>
      <c r="G90" s="4" t="n"/>
      <c r="H90" s="3" t="n"/>
      <c r="I90" s="3" t="n"/>
      <c r="J90" s="10">
        <f>IF(COUNTA(A90:I90)=0,"",I90-H90)</f>
        <v/>
      </c>
      <c r="K90" s="10">
        <f>IF(COUNTA(A90:I90)=0,"",'Checkbook Register'!$B$2+SUM($J$7:J90))</f>
        <v/>
      </c>
      <c r="L90" s="11">
        <f>IF(COUNTA(A90:I90)=0,"",IF(G90="Yes","Cleared","Outstanding"))</f>
        <v/>
      </c>
    </row>
    <row r="91">
      <c r="A91" s="7" t="n"/>
      <c r="B91" s="4" t="n"/>
      <c r="C91" s="4" t="n"/>
      <c r="D91" s="4" t="n"/>
      <c r="E91" s="4" t="n"/>
      <c r="F91" s="4" t="n"/>
      <c r="G91" s="4" t="n"/>
      <c r="H91" s="3" t="n"/>
      <c r="I91" s="3" t="n"/>
      <c r="J91" s="8">
        <f>IF(COUNTA(A91:I91)=0,"",I91-H91)</f>
        <v/>
      </c>
      <c r="K91" s="8">
        <f>IF(COUNTA(A91:I91)=0,"",'Checkbook Register'!$B$2+SUM($J$7:J91))</f>
        <v/>
      </c>
      <c r="L91" s="9">
        <f>IF(COUNTA(A91:I91)=0,"",IF(G91="Yes","Cleared","Outstanding"))</f>
        <v/>
      </c>
    </row>
    <row r="92">
      <c r="A92" s="7" t="n"/>
      <c r="B92" s="4" t="n"/>
      <c r="C92" s="4" t="n"/>
      <c r="D92" s="4" t="n"/>
      <c r="E92" s="4" t="n"/>
      <c r="F92" s="4" t="n"/>
      <c r="G92" s="4" t="n"/>
      <c r="H92" s="3" t="n"/>
      <c r="I92" s="3" t="n"/>
      <c r="J92" s="10">
        <f>IF(COUNTA(A92:I92)=0,"",I92-H92)</f>
        <v/>
      </c>
      <c r="K92" s="10">
        <f>IF(COUNTA(A92:I92)=0,"",'Checkbook Register'!$B$2+SUM($J$7:J92))</f>
        <v/>
      </c>
      <c r="L92" s="11">
        <f>IF(COUNTA(A92:I92)=0,"",IF(G92="Yes","Cleared","Outstanding"))</f>
        <v/>
      </c>
    </row>
    <row r="93">
      <c r="A93" s="7" t="n"/>
      <c r="B93" s="4" t="n"/>
      <c r="C93" s="4" t="n"/>
      <c r="D93" s="4" t="n"/>
      <c r="E93" s="4" t="n"/>
      <c r="F93" s="4" t="n"/>
      <c r="G93" s="4" t="n"/>
      <c r="H93" s="3" t="n"/>
      <c r="I93" s="3" t="n"/>
      <c r="J93" s="8">
        <f>IF(COUNTA(A93:I93)=0,"",I93-H93)</f>
        <v/>
      </c>
      <c r="K93" s="8">
        <f>IF(COUNTA(A93:I93)=0,"",'Checkbook Register'!$B$2+SUM($J$7:J93))</f>
        <v/>
      </c>
      <c r="L93" s="9">
        <f>IF(COUNTA(A93:I93)=0,"",IF(G93="Yes","Cleared","Outstanding"))</f>
        <v/>
      </c>
    </row>
    <row r="94">
      <c r="A94" s="7" t="n"/>
      <c r="B94" s="4" t="n"/>
      <c r="C94" s="4" t="n"/>
      <c r="D94" s="4" t="n"/>
      <c r="E94" s="4" t="n"/>
      <c r="F94" s="4" t="n"/>
      <c r="G94" s="4" t="n"/>
      <c r="H94" s="3" t="n"/>
      <c r="I94" s="3" t="n"/>
      <c r="J94" s="10">
        <f>IF(COUNTA(A94:I94)=0,"",I94-H94)</f>
        <v/>
      </c>
      <c r="K94" s="10">
        <f>IF(COUNTA(A94:I94)=0,"",'Checkbook Register'!$B$2+SUM($J$7:J94))</f>
        <v/>
      </c>
      <c r="L94" s="11">
        <f>IF(COUNTA(A94:I94)=0,"",IF(G94="Yes","Cleared","Outstanding"))</f>
        <v/>
      </c>
    </row>
    <row r="95">
      <c r="A95" s="7" t="n"/>
      <c r="B95" s="4" t="n"/>
      <c r="C95" s="4" t="n"/>
      <c r="D95" s="4" t="n"/>
      <c r="E95" s="4" t="n"/>
      <c r="F95" s="4" t="n"/>
      <c r="G95" s="4" t="n"/>
      <c r="H95" s="3" t="n"/>
      <c r="I95" s="3" t="n"/>
      <c r="J95" s="8">
        <f>IF(COUNTA(A95:I95)=0,"",I95-H95)</f>
        <v/>
      </c>
      <c r="K95" s="8">
        <f>IF(COUNTA(A95:I95)=0,"",'Checkbook Register'!$B$2+SUM($J$7:J95))</f>
        <v/>
      </c>
      <c r="L95" s="9">
        <f>IF(COUNTA(A95:I95)=0,"",IF(G95="Yes","Cleared","Outstanding"))</f>
        <v/>
      </c>
    </row>
    <row r="96">
      <c r="A96" s="7" t="n"/>
      <c r="B96" s="4" t="n"/>
      <c r="C96" s="4" t="n"/>
      <c r="D96" s="4" t="n"/>
      <c r="E96" s="4" t="n"/>
      <c r="F96" s="4" t="n"/>
      <c r="G96" s="4" t="n"/>
      <c r="H96" s="3" t="n"/>
      <c r="I96" s="3" t="n"/>
      <c r="J96" s="10">
        <f>IF(COUNTA(A96:I96)=0,"",I96-H96)</f>
        <v/>
      </c>
      <c r="K96" s="10">
        <f>IF(COUNTA(A96:I96)=0,"",'Checkbook Register'!$B$2+SUM($J$7:J96))</f>
        <v/>
      </c>
      <c r="L96" s="11">
        <f>IF(COUNTA(A96:I96)=0,"",IF(G96="Yes","Cleared","Outstanding"))</f>
        <v/>
      </c>
    </row>
    <row r="97">
      <c r="A97" s="7" t="n"/>
      <c r="B97" s="4" t="n"/>
      <c r="C97" s="4" t="n"/>
      <c r="D97" s="4" t="n"/>
      <c r="E97" s="4" t="n"/>
      <c r="F97" s="4" t="n"/>
      <c r="G97" s="4" t="n"/>
      <c r="H97" s="3" t="n"/>
      <c r="I97" s="3" t="n"/>
      <c r="J97" s="8">
        <f>IF(COUNTA(A97:I97)=0,"",I97-H97)</f>
        <v/>
      </c>
      <c r="K97" s="8">
        <f>IF(COUNTA(A97:I97)=0,"",'Checkbook Register'!$B$2+SUM($J$7:J97))</f>
        <v/>
      </c>
      <c r="L97" s="9">
        <f>IF(COUNTA(A97:I97)=0,"",IF(G97="Yes","Cleared","Outstanding"))</f>
        <v/>
      </c>
    </row>
    <row r="98">
      <c r="A98" s="7" t="n"/>
      <c r="B98" s="4" t="n"/>
      <c r="C98" s="4" t="n"/>
      <c r="D98" s="4" t="n"/>
      <c r="E98" s="4" t="n"/>
      <c r="F98" s="4" t="n"/>
      <c r="G98" s="4" t="n"/>
      <c r="H98" s="3" t="n"/>
      <c r="I98" s="3" t="n"/>
      <c r="J98" s="10">
        <f>IF(COUNTA(A98:I98)=0,"",I98-H98)</f>
        <v/>
      </c>
      <c r="K98" s="10">
        <f>IF(COUNTA(A98:I98)=0,"",'Checkbook Register'!$B$2+SUM($J$7:J98))</f>
        <v/>
      </c>
      <c r="L98" s="11">
        <f>IF(COUNTA(A98:I98)=0,"",IF(G98="Yes","Cleared","Outstanding"))</f>
        <v/>
      </c>
    </row>
    <row r="99">
      <c r="A99" s="7" t="n"/>
      <c r="B99" s="4" t="n"/>
      <c r="C99" s="4" t="n"/>
      <c r="D99" s="4" t="n"/>
      <c r="E99" s="4" t="n"/>
      <c r="F99" s="4" t="n"/>
      <c r="G99" s="4" t="n"/>
      <c r="H99" s="3" t="n"/>
      <c r="I99" s="3" t="n"/>
      <c r="J99" s="8">
        <f>IF(COUNTA(A99:I99)=0,"",I99-H99)</f>
        <v/>
      </c>
      <c r="K99" s="8">
        <f>IF(COUNTA(A99:I99)=0,"",'Checkbook Register'!$B$2+SUM($J$7:J99))</f>
        <v/>
      </c>
      <c r="L99" s="9">
        <f>IF(COUNTA(A99:I99)=0,"",IF(G99="Yes","Cleared","Outstanding"))</f>
        <v/>
      </c>
    </row>
    <row r="100">
      <c r="A100" s="7" t="n"/>
      <c r="B100" s="4" t="n"/>
      <c r="C100" s="4" t="n"/>
      <c r="D100" s="4" t="n"/>
      <c r="E100" s="4" t="n"/>
      <c r="F100" s="4" t="n"/>
      <c r="G100" s="4" t="n"/>
      <c r="H100" s="3" t="n"/>
      <c r="I100" s="3" t="n"/>
      <c r="J100" s="10">
        <f>IF(COUNTA(A100:I100)=0,"",I100-H100)</f>
        <v/>
      </c>
      <c r="K100" s="10">
        <f>IF(COUNTA(A100:I100)=0,"",'Checkbook Register'!$B$2+SUM($J$7:J100))</f>
        <v/>
      </c>
      <c r="L100" s="11">
        <f>IF(COUNTA(A100:I100)=0,"",IF(G100="Yes","Cleared","Outstanding"))</f>
        <v/>
      </c>
    </row>
    <row r="101">
      <c r="A101" s="7" t="n"/>
      <c r="B101" s="4" t="n"/>
      <c r="C101" s="4" t="n"/>
      <c r="D101" s="4" t="n"/>
      <c r="E101" s="4" t="n"/>
      <c r="F101" s="4" t="n"/>
      <c r="G101" s="4" t="n"/>
      <c r="H101" s="3" t="n"/>
      <c r="I101" s="3" t="n"/>
      <c r="J101" s="8">
        <f>IF(COUNTA(A101:I101)=0,"",I101-H101)</f>
        <v/>
      </c>
      <c r="K101" s="8">
        <f>IF(COUNTA(A101:I101)=0,"",'Checkbook Register'!$B$2+SUM($J$7:J101))</f>
        <v/>
      </c>
      <c r="L101" s="9">
        <f>IF(COUNTA(A101:I101)=0,"",IF(G101="Yes","Cleared","Outstanding"))</f>
        <v/>
      </c>
    </row>
    <row r="102">
      <c r="A102" s="7" t="n"/>
      <c r="B102" s="4" t="n"/>
      <c r="C102" s="4" t="n"/>
      <c r="D102" s="4" t="n"/>
      <c r="E102" s="4" t="n"/>
      <c r="F102" s="4" t="n"/>
      <c r="G102" s="4" t="n"/>
      <c r="H102" s="3" t="n"/>
      <c r="I102" s="3" t="n"/>
      <c r="J102" s="10">
        <f>IF(COUNTA(A102:I102)=0,"",I102-H102)</f>
        <v/>
      </c>
      <c r="K102" s="10">
        <f>IF(COUNTA(A102:I102)=0,"",'Checkbook Register'!$B$2+SUM($J$7:J102))</f>
        <v/>
      </c>
      <c r="L102" s="11">
        <f>IF(COUNTA(A102:I102)=0,"",IF(G102="Yes","Cleared","Outstanding"))</f>
        <v/>
      </c>
    </row>
    <row r="103">
      <c r="A103" s="7" t="n"/>
      <c r="B103" s="4" t="n"/>
      <c r="C103" s="4" t="n"/>
      <c r="D103" s="4" t="n"/>
      <c r="E103" s="4" t="n"/>
      <c r="F103" s="4" t="n"/>
      <c r="G103" s="4" t="n"/>
      <c r="H103" s="3" t="n"/>
      <c r="I103" s="3" t="n"/>
      <c r="J103" s="8">
        <f>IF(COUNTA(A103:I103)=0,"",I103-H103)</f>
        <v/>
      </c>
      <c r="K103" s="8">
        <f>IF(COUNTA(A103:I103)=0,"",'Checkbook Register'!$B$2+SUM($J$7:J103))</f>
        <v/>
      </c>
      <c r="L103" s="9">
        <f>IF(COUNTA(A103:I103)=0,"",IF(G103="Yes","Cleared","Outstanding"))</f>
        <v/>
      </c>
    </row>
    <row r="104">
      <c r="A104" s="7" t="n"/>
      <c r="B104" s="4" t="n"/>
      <c r="C104" s="4" t="n"/>
      <c r="D104" s="4" t="n"/>
      <c r="E104" s="4" t="n"/>
      <c r="F104" s="4" t="n"/>
      <c r="G104" s="4" t="n"/>
      <c r="H104" s="3" t="n"/>
      <c r="I104" s="3" t="n"/>
      <c r="J104" s="10">
        <f>IF(COUNTA(A104:I104)=0,"",I104-H104)</f>
        <v/>
      </c>
      <c r="K104" s="10">
        <f>IF(COUNTA(A104:I104)=0,"",'Checkbook Register'!$B$2+SUM($J$7:J104))</f>
        <v/>
      </c>
      <c r="L104" s="11">
        <f>IF(COUNTA(A104:I104)=0,"",IF(G104="Yes","Cleared","Outstanding"))</f>
        <v/>
      </c>
    </row>
    <row r="105">
      <c r="A105" s="7" t="n"/>
      <c r="B105" s="4" t="n"/>
      <c r="C105" s="4" t="n"/>
      <c r="D105" s="4" t="n"/>
      <c r="E105" s="4" t="n"/>
      <c r="F105" s="4" t="n"/>
      <c r="G105" s="4" t="n"/>
      <c r="H105" s="3" t="n"/>
      <c r="I105" s="3" t="n"/>
      <c r="J105" s="8">
        <f>IF(COUNTA(A105:I105)=0,"",I105-H105)</f>
        <v/>
      </c>
      <c r="K105" s="8">
        <f>IF(COUNTA(A105:I105)=0,"",'Checkbook Register'!$B$2+SUM($J$7:J105))</f>
        <v/>
      </c>
      <c r="L105" s="9">
        <f>IF(COUNTA(A105:I105)=0,"",IF(G105="Yes","Cleared","Outstanding"))</f>
        <v/>
      </c>
    </row>
    <row r="106">
      <c r="A106" s="7" t="n"/>
      <c r="B106" s="4" t="n"/>
      <c r="C106" s="4" t="n"/>
      <c r="D106" s="4" t="n"/>
      <c r="E106" s="4" t="n"/>
      <c r="F106" s="4" t="n"/>
      <c r="G106" s="4" t="n"/>
      <c r="H106" s="3" t="n"/>
      <c r="I106" s="3" t="n"/>
      <c r="J106" s="10">
        <f>IF(COUNTA(A106:I106)=0,"",I106-H106)</f>
        <v/>
      </c>
      <c r="K106" s="10">
        <f>IF(COUNTA(A106:I106)=0,"",'Checkbook Register'!$B$2+SUM($J$7:J106))</f>
        <v/>
      </c>
      <c r="L106" s="11">
        <f>IF(COUNTA(A106:I106)=0,"",IF(G106="Yes","Cleared","Outstanding"))</f>
        <v/>
      </c>
    </row>
  </sheetData>
  <autoFilter ref="A6:L106"/>
  <mergeCells count="1">
    <mergeCell ref="A1:L1"/>
  </mergeCells>
  <conditionalFormatting sqref="J7:J106">
    <cfRule type="cellIs" priority="1" operator="lessThan" dxfId="0">
      <formula>0</formula>
    </cfRule>
    <cfRule type="cellIs" priority="2" operator="greaterThan" dxfId="1">
      <formula>0</formula>
    </cfRule>
  </conditionalFormatting>
  <conditionalFormatting sqref="K7:K106">
    <cfRule type="cellIs" priority="3" operator="lessThan" dxfId="2">
      <formula>0</formula>
    </cfRule>
  </conditionalFormatting>
  <conditionalFormatting sqref="L7:L106">
    <cfRule type="expression" priority="4" dxfId="3">
      <formula>$L7="Outstanding"</formula>
    </cfRule>
  </conditionalFormatting>
  <dataValidations count="3">
    <dataValidation sqref="D7:D106" showErrorMessage="1" showInputMessage="1" allowBlank="1" type="list">
      <formula1>'Lists &amp; Instructions'!$A$5:$A$14</formula1>
    </dataValidation>
    <dataValidation sqref="E7:E106" showErrorMessage="1" showInputMessage="1" allowBlank="1" type="list">
      <formula1>'Lists &amp; Instructions'!$D$5:$D$10</formula1>
    </dataValidation>
    <dataValidation sqref="G7:G106" showErrorMessage="1" showInputMessage="1" allowBlank="1" type="list">
      <formula1>'Lists &amp; Instructions'!$F$5:$F$6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2" max="2"/>
    <col width="18" customWidth="1" min="3" max="3"/>
    <col width="22" customWidth="1" min="4" max="4"/>
    <col width="16" customWidth="1" min="5" max="5"/>
    <col width="48" customWidth="1" min="6" max="6"/>
    <col width="3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 ht="28" customHeight="1">
      <c r="A1" s="1" t="inlineStr">
        <is>
          <t>Checkbook Register Summary Dashboard</t>
        </is>
      </c>
    </row>
    <row r="2"/>
    <row r="3"/>
    <row r="4"/>
    <row r="5">
      <c r="A5" s="12" t="inlineStr">
        <is>
          <t>Key Metrics</t>
        </is>
      </c>
      <c r="B5" s="12" t="n"/>
      <c r="D5" s="12" t="inlineStr">
        <is>
          <t>Cash Flow Comparison</t>
        </is>
      </c>
      <c r="E5" s="12" t="n"/>
    </row>
    <row r="6">
      <c r="A6" s="13" t="inlineStr">
        <is>
          <t>Beginning Balance</t>
        </is>
      </c>
      <c r="B6" s="14">
        <f>'Checkbook Register'!$B$2</f>
        <v/>
      </c>
      <c r="D6" s="6" t="inlineStr">
        <is>
          <t>Type</t>
        </is>
      </c>
      <c r="E6" s="6" t="inlineStr">
        <is>
          <t>Amount</t>
        </is>
      </c>
    </row>
    <row r="7">
      <c r="A7" s="15" t="inlineStr">
        <is>
          <t>Total Deposits</t>
        </is>
      </c>
      <c r="B7" s="16">
        <f>SUM('Checkbook Register'!$I$7:$I$106)</f>
        <v/>
      </c>
      <c r="D7" s="17" t="inlineStr">
        <is>
          <t>Total Deposits</t>
        </is>
      </c>
      <c r="E7" s="14">
        <f>B7</f>
        <v/>
      </c>
    </row>
    <row r="8">
      <c r="A8" s="13" t="inlineStr">
        <is>
          <t>Total Debits</t>
        </is>
      </c>
      <c r="B8" s="14">
        <f>SUM('Checkbook Register'!$H$7:$H$106)</f>
        <v/>
      </c>
      <c r="D8" s="18" t="inlineStr">
        <is>
          <t>Total Debits</t>
        </is>
      </c>
      <c r="E8" s="16">
        <f>B8</f>
        <v/>
      </c>
    </row>
    <row r="9">
      <c r="A9" s="15" t="inlineStr">
        <is>
          <t>Current Balance</t>
        </is>
      </c>
      <c r="B9" s="16">
        <f>'Checkbook Register'!$B$2+SUM('Checkbook Register'!$J$7:$J$106)</f>
        <v/>
      </c>
    </row>
    <row r="10">
      <c r="A10" s="13" t="inlineStr">
        <is>
          <t>Average Debit</t>
        </is>
      </c>
      <c r="B10" s="14">
        <f>IFERROR(AVERAGE('Checkbook Register'!$H$7:$H$106),0)</f>
        <v/>
      </c>
    </row>
    <row r="11">
      <c r="A11" s="15" t="inlineStr">
        <is>
          <t>Cleared Transactions</t>
        </is>
      </c>
      <c r="B11" s="19">
        <f>COUNTIF('Checkbook Register'!$G$7:$G$106,"Yes")</f>
        <v/>
      </c>
    </row>
    <row r="12">
      <c r="A12" s="13" t="inlineStr">
        <is>
          <t>Outstanding Transactions</t>
        </is>
      </c>
      <c r="B12" s="20">
        <f>COUNTIF('Checkbook Register'!$G$7:$G$106,"No")</f>
        <v/>
      </c>
    </row>
    <row r="13">
      <c r="A13" s="21" t="inlineStr">
        <is>
          <t>Debit Spending by Category</t>
        </is>
      </c>
      <c r="B13" s="22">
        <f>IFERROR(COUNTIF('Checkbook Register'!$G$7:$G$106,"Yes")/COUNTA('Checkbook Register'!$A$7:$A$106),0)</f>
        <v/>
      </c>
      <c r="C13" s="12" t="n"/>
      <c r="D13" s="12" t="n"/>
      <c r="E13" s="12" t="n"/>
      <c r="F13" s="12" t="n"/>
    </row>
    <row r="14">
      <c r="A14" s="6" t="inlineStr">
        <is>
          <t>Category</t>
        </is>
      </c>
      <c r="B14" s="6" t="inlineStr">
        <is>
          <t>Total Debits</t>
        </is>
      </c>
      <c r="C14" s="6" t="inlineStr">
        <is>
          <t>Transaction Count</t>
        </is>
      </c>
      <c r="D14" s="6" t="inlineStr">
        <is>
          <t>Average Debit</t>
        </is>
      </c>
      <c r="E14" s="6" t="inlineStr">
        <is>
          <t>Share of Debits</t>
        </is>
      </c>
      <c r="F14" s="6" t="inlineStr">
        <is>
          <t>Budget Guidance</t>
        </is>
      </c>
    </row>
    <row r="15">
      <c r="A15" s="17" t="inlineStr">
        <is>
          <t>Housing</t>
        </is>
      </c>
      <c r="B15" s="14">
        <f>SUMIF('Checkbook Register'!$D$7:$D$106,A15,'Checkbook Register'!$H$7:$H$106)</f>
        <v/>
      </c>
      <c r="C15" s="20">
        <f>COUNTIF('Checkbook Register'!$D$7:$D$106,A15)</f>
        <v/>
      </c>
      <c r="D15" s="14">
        <f>IFERROR(B15/C15,0)</f>
        <v/>
      </c>
      <c r="E15" s="23">
        <f>IFERROR(B15/$B$25,0)</f>
        <v/>
      </c>
      <c r="F15" s="17">
        <f>IFERROR(VLOOKUP(A15,'Lists &amp; Instructions'!$A$5:$B$14,2,FALSE),"")</f>
        <v/>
      </c>
    </row>
    <row r="16">
      <c r="A16" s="18" t="inlineStr">
        <is>
          <t>Groceries</t>
        </is>
      </c>
      <c r="B16" s="16">
        <f>SUMIF('Checkbook Register'!$D$7:$D$106,A16,'Checkbook Register'!$H$7:$H$106)</f>
        <v/>
      </c>
      <c r="C16" s="19">
        <f>COUNTIF('Checkbook Register'!$D$7:$D$106,A16)</f>
        <v/>
      </c>
      <c r="D16" s="16">
        <f>IFERROR(B16/C16,0)</f>
        <v/>
      </c>
      <c r="E16" s="24">
        <f>IFERROR(B16/$B$25,0)</f>
        <v/>
      </c>
      <c r="F16" s="18">
        <f>IFERROR(VLOOKUP(A16,'Lists &amp; Instructions'!$A$5:$B$14,2,FALSE),"")</f>
        <v/>
      </c>
    </row>
    <row r="17">
      <c r="A17" s="17" t="inlineStr">
        <is>
          <t>Utilities</t>
        </is>
      </c>
      <c r="B17" s="14">
        <f>SUMIF('Checkbook Register'!$D$7:$D$106,A17,'Checkbook Register'!$H$7:$H$106)</f>
        <v/>
      </c>
      <c r="C17" s="20">
        <f>COUNTIF('Checkbook Register'!$D$7:$D$106,A17)</f>
        <v/>
      </c>
      <c r="D17" s="14">
        <f>IFERROR(B17/C17,0)</f>
        <v/>
      </c>
      <c r="E17" s="23">
        <f>IFERROR(B17/$B$25,0)</f>
        <v/>
      </c>
      <c r="F17" s="17">
        <f>IFERROR(VLOOKUP(A17,'Lists &amp; Instructions'!$A$5:$B$14,2,FALSE),"")</f>
        <v/>
      </c>
    </row>
    <row r="18">
      <c r="A18" s="18" t="inlineStr">
        <is>
          <t>Transportation</t>
        </is>
      </c>
      <c r="B18" s="16">
        <f>SUMIF('Checkbook Register'!$D$7:$D$106,A18,'Checkbook Register'!$H$7:$H$106)</f>
        <v/>
      </c>
      <c r="C18" s="19">
        <f>COUNTIF('Checkbook Register'!$D$7:$D$106,A18)</f>
        <v/>
      </c>
      <c r="D18" s="16">
        <f>IFERROR(B18/C18,0)</f>
        <v/>
      </c>
      <c r="E18" s="24">
        <f>IFERROR(B18/$B$25,0)</f>
        <v/>
      </c>
      <c r="F18" s="18">
        <f>IFERROR(VLOOKUP(A18,'Lists &amp; Instructions'!$A$5:$B$14,2,FALSE),"")</f>
        <v/>
      </c>
    </row>
    <row r="19">
      <c r="A19" s="17" t="inlineStr">
        <is>
          <t>Dining</t>
        </is>
      </c>
      <c r="B19" s="14">
        <f>SUMIF('Checkbook Register'!$D$7:$D$106,A19,'Checkbook Register'!$H$7:$H$106)</f>
        <v/>
      </c>
      <c r="C19" s="20">
        <f>COUNTIF('Checkbook Register'!$D$7:$D$106,A19)</f>
        <v/>
      </c>
      <c r="D19" s="14">
        <f>IFERROR(B19/C19,0)</f>
        <v/>
      </c>
      <c r="E19" s="23">
        <f>IFERROR(B19/$B$25,0)</f>
        <v/>
      </c>
      <c r="F19" s="17">
        <f>IFERROR(VLOOKUP(A19,'Lists &amp; Instructions'!$A$5:$B$14,2,FALSE),"")</f>
        <v/>
      </c>
    </row>
    <row r="20">
      <c r="A20" s="18" t="inlineStr">
        <is>
          <t>Entertainment</t>
        </is>
      </c>
      <c r="B20" s="16">
        <f>SUMIF('Checkbook Register'!$D$7:$D$106,A20,'Checkbook Register'!$H$7:$H$106)</f>
        <v/>
      </c>
      <c r="C20" s="19">
        <f>COUNTIF('Checkbook Register'!$D$7:$D$106,A20)</f>
        <v/>
      </c>
      <c r="D20" s="16">
        <f>IFERROR(B20/C20,0)</f>
        <v/>
      </c>
      <c r="E20" s="24">
        <f>IFERROR(B20/$B$25,0)</f>
        <v/>
      </c>
      <c r="F20" s="18">
        <f>IFERROR(VLOOKUP(A20,'Lists &amp; Instructions'!$A$5:$B$14,2,FALSE),"")</f>
        <v/>
      </c>
    </row>
    <row r="21">
      <c r="A21" s="17" t="inlineStr">
        <is>
          <t>Fees</t>
        </is>
      </c>
      <c r="B21" s="14">
        <f>SUMIF('Checkbook Register'!$D$7:$D$106,A21,'Checkbook Register'!$H$7:$H$106)</f>
        <v/>
      </c>
      <c r="C21" s="20">
        <f>COUNTIF('Checkbook Register'!$D$7:$D$106,A21)</f>
        <v/>
      </c>
      <c r="D21" s="14">
        <f>IFERROR(B21/C21,0)</f>
        <v/>
      </c>
      <c r="E21" s="23">
        <f>IFERROR(B21/$B$25,0)</f>
        <v/>
      </c>
      <c r="F21" s="17">
        <f>IFERROR(VLOOKUP(A21,'Lists &amp; Instructions'!$A$5:$B$14,2,FALSE),"")</f>
        <v/>
      </c>
    </row>
    <row r="22">
      <c r="A22" s="18" t="inlineStr">
        <is>
          <t>Transfers</t>
        </is>
      </c>
      <c r="B22" s="16">
        <f>SUMIF('Checkbook Register'!$D$7:$D$106,A22,'Checkbook Register'!$H$7:$H$106)</f>
        <v/>
      </c>
      <c r="C22" s="19">
        <f>COUNTIF('Checkbook Register'!$D$7:$D$106,A22)</f>
        <v/>
      </c>
      <c r="D22" s="16">
        <f>IFERROR(B22/C22,0)</f>
        <v/>
      </c>
      <c r="E22" s="24">
        <f>IFERROR(B22/$B$25,0)</f>
        <v/>
      </c>
      <c r="F22" s="18">
        <f>IFERROR(VLOOKUP(A22,'Lists &amp; Instructions'!$A$5:$B$14,2,FALSE),"")</f>
        <v/>
      </c>
    </row>
    <row r="23">
      <c r="A23" s="17" t="inlineStr">
        <is>
          <t>Income</t>
        </is>
      </c>
      <c r="B23" s="14">
        <f>SUMIF('Checkbook Register'!$D$7:$D$106,A23,'Checkbook Register'!$H$7:$H$106)</f>
        <v/>
      </c>
      <c r="C23" s="20">
        <f>COUNTIF('Checkbook Register'!$D$7:$D$106,A23)</f>
        <v/>
      </c>
      <c r="D23" s="14">
        <f>IFERROR(B23/C23,0)</f>
        <v/>
      </c>
      <c r="E23" s="23">
        <f>IFERROR(B23/$B$25,0)</f>
        <v/>
      </c>
      <c r="F23" s="17">
        <f>IFERROR(VLOOKUP(A23,'Lists &amp; Instructions'!$A$5:$B$14,2,FALSE),"")</f>
        <v/>
      </c>
    </row>
    <row r="24">
      <c r="A24" s="18" t="inlineStr">
        <is>
          <t>Other</t>
        </is>
      </c>
      <c r="B24" s="16">
        <f>SUMIF('Checkbook Register'!$D$7:$D$106,A24,'Checkbook Register'!$H$7:$H$106)</f>
        <v/>
      </c>
      <c r="C24" s="19">
        <f>COUNTIF('Checkbook Register'!$D$7:$D$106,A24)</f>
        <v/>
      </c>
      <c r="D24" s="16">
        <f>IFERROR(B24/C24,0)</f>
        <v/>
      </c>
      <c r="E24" s="24">
        <f>IFERROR(B24/$B$25,0)</f>
        <v/>
      </c>
      <c r="F24" s="18">
        <f>IFERROR(VLOOKUP(A24,'Lists &amp; Instructions'!$A$5:$B$14,2,FALSE),"")</f>
        <v/>
      </c>
    </row>
    <row r="25">
      <c r="A25" s="25" t="inlineStr">
        <is>
          <t>Total Debits</t>
        </is>
      </c>
      <c r="B25" s="26">
        <f>SUM(B15:B24)</f>
        <v/>
      </c>
      <c r="C25" s="27">
        <f>SUM(C15:C24)</f>
        <v/>
      </c>
      <c r="D25" s="26">
        <f>IFERROR(B25/C25,0)</f>
        <v/>
      </c>
      <c r="E25" s="28">
        <f>SUM(E15:E24)</f>
        <v/>
      </c>
      <c r="F25" s="25" t="inlineStr">
        <is>
          <t>All listed categories</t>
        </is>
      </c>
    </row>
  </sheetData>
  <mergeCells count="1">
    <mergeCell ref="A1:P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showGridLines="0" workbookViewId="0">
      <selection activeCell="A1" sqref="A1"/>
    </sheetView>
  </sheetViews>
  <sheetFormatPr baseColWidth="8" defaultRowHeight="15"/>
  <cols>
    <col width="78" customWidth="1" min="1" max="1"/>
    <col width="56" customWidth="1" min="2" max="2"/>
    <col width="4" customWidth="1" min="3" max="3"/>
    <col width="20" customWidth="1" min="4" max="4"/>
    <col width="4" customWidth="1" min="5" max="5"/>
    <col width="15" customWidth="1" min="6" max="6"/>
    <col width="4" customWidth="1" min="7" max="7"/>
    <col width="15" customWidth="1" min="8" max="8"/>
  </cols>
  <sheetData>
    <row r="1" ht="26" customHeight="1">
      <c r="A1" s="1" t="inlineStr">
        <is>
          <t>Lists and Instructions</t>
        </is>
      </c>
    </row>
    <row r="2"/>
    <row r="3">
      <c r="A3" s="29" t="inlineStr">
        <is>
          <t>Categories and Budget Guidance</t>
        </is>
      </c>
      <c r="B3" s="29" t="n"/>
      <c r="D3" s="29" t="inlineStr">
        <is>
          <t>Transaction Types</t>
        </is>
      </c>
      <c r="F3" s="29" t="inlineStr">
        <is>
          <t>Cleared? Values</t>
        </is>
      </c>
    </row>
    <row r="4">
      <c r="A4" s="6" t="inlineStr">
        <is>
          <t>Category</t>
        </is>
      </c>
      <c r="B4" s="6" t="inlineStr">
        <is>
          <t>Budget Guidance</t>
        </is>
      </c>
      <c r="D4" s="6" t="inlineStr">
        <is>
          <t>Transaction Type</t>
        </is>
      </c>
      <c r="F4" s="6" t="inlineStr">
        <is>
          <t>Cleared?</t>
        </is>
      </c>
    </row>
    <row r="5">
      <c r="A5" s="30" t="inlineStr">
        <is>
          <t>Housing</t>
        </is>
      </c>
      <c r="B5" s="30" t="inlineStr">
        <is>
          <t>Track rent or mortgage payments and review recurring charges.</t>
        </is>
      </c>
      <c r="D5" s="17" t="inlineStr">
        <is>
          <t>Deposit</t>
        </is>
      </c>
      <c r="F5" s="9" t="inlineStr">
        <is>
          <t>Yes</t>
        </is>
      </c>
    </row>
    <row r="6">
      <c r="A6" s="31" t="inlineStr">
        <is>
          <t>Groceries</t>
        </is>
      </c>
      <c r="B6" s="31" t="inlineStr">
        <is>
          <t>Monitor supermarket, household, and food market spending.</t>
        </is>
      </c>
      <c r="D6" s="18" t="inlineStr">
        <is>
          <t>Check</t>
        </is>
      </c>
      <c r="F6" s="11" t="inlineStr">
        <is>
          <t>No</t>
        </is>
      </c>
    </row>
    <row r="7">
      <c r="A7" s="30" t="inlineStr">
        <is>
          <t>Utilities</t>
        </is>
      </c>
      <c r="B7" s="30" t="inlineStr">
        <is>
          <t>Track electric, water, gas, internet, and phone bills.</t>
        </is>
      </c>
      <c r="D7" s="17" t="inlineStr">
        <is>
          <t>Debit Card</t>
        </is>
      </c>
    </row>
    <row r="8">
      <c r="A8" s="31" t="inlineStr">
        <is>
          <t>Transportation</t>
        </is>
      </c>
      <c r="B8" s="31" t="inlineStr">
        <is>
          <t>Track fuel, parking, rideshare, and public transit expenses.</t>
        </is>
      </c>
      <c r="D8" s="18" t="inlineStr">
        <is>
          <t>ACH</t>
        </is>
      </c>
    </row>
    <row r="9">
      <c r="A9" s="30" t="inlineStr">
        <is>
          <t>Dining</t>
        </is>
      </c>
      <c r="B9" s="30" t="inlineStr">
        <is>
          <t>Review restaurant, coffee, delivery, and takeout purchases.</t>
        </is>
      </c>
      <c r="D9" s="17" t="inlineStr">
        <is>
          <t>Fee</t>
        </is>
      </c>
    </row>
    <row r="10">
      <c r="A10" s="31" t="inlineStr">
        <is>
          <t>Entertainment</t>
        </is>
      </c>
      <c r="B10" s="31" t="inlineStr">
        <is>
          <t>Monitor subscriptions, events, streaming, and hobbies.</t>
        </is>
      </c>
      <c r="D10" s="18" t="inlineStr">
        <is>
          <t>Transfer</t>
        </is>
      </c>
    </row>
    <row r="11">
      <c r="A11" s="30" t="inlineStr">
        <is>
          <t>Fees</t>
        </is>
      </c>
      <c r="B11" s="30" t="inlineStr">
        <is>
          <t>Review ATM, bank, service, and account-related charges.</t>
        </is>
      </c>
    </row>
    <row r="12">
      <c r="A12" s="31" t="inlineStr">
        <is>
          <t>Transfers</t>
        </is>
      </c>
      <c r="B12" s="31" t="inlineStr">
        <is>
          <t>Track movement of funds between savings and checking.</t>
        </is>
      </c>
    </row>
    <row r="13">
      <c r="A13" s="30" t="inlineStr">
        <is>
          <t>Income</t>
        </is>
      </c>
      <c r="B13" s="30" t="inlineStr">
        <is>
          <t>Record payroll, freelance, refunds, and other incoming funds.</t>
        </is>
      </c>
    </row>
    <row r="14">
      <c r="A14" s="31" t="inlineStr">
        <is>
          <t>Other</t>
        </is>
      </c>
      <c r="B14" s="31" t="inlineStr">
        <is>
          <t>Use for expenses that do not fit another category.</t>
        </is>
      </c>
    </row>
    <row r="15"/>
    <row r="16"/>
    <row r="17"/>
    <row r="18">
      <c r="A18" s="21" t="inlineStr">
        <is>
          <t>User Instructions</t>
        </is>
      </c>
    </row>
    <row r="19" ht="28" customHeight="1">
      <c r="A19" s="30" t="inlineStr">
        <is>
          <t>1. Enter the beginning balance in Checkbook Register cell B2.</t>
        </is>
      </c>
    </row>
    <row r="20" ht="28" customHeight="1">
      <c r="A20" s="31" t="inlineStr">
        <is>
          <t>2. Enter one transaction per row in the Checkbook Register.</t>
        </is>
      </c>
    </row>
    <row r="21" ht="28" customHeight="1">
      <c r="A21" s="30" t="inlineStr">
        <is>
          <t>3. Record deposits in Credit and payments or withdrawals in Debit, not both.</t>
        </is>
      </c>
    </row>
    <row r="22" ht="28" customHeight="1">
      <c r="A22" s="31" t="inlineStr">
        <is>
          <t>4. Use Cleared? to reconcile the account against the bank statement.</t>
        </is>
      </c>
    </row>
    <row r="23" ht="28" customHeight="1">
      <c r="A23" s="30" t="inlineStr">
        <is>
          <t>5. Do not overwrite formula columns J through L.</t>
        </is>
      </c>
    </row>
    <row r="24" ht="28" customHeight="1">
      <c r="A24" s="31" t="inlineStr">
        <is>
          <t>6. Review outstanding transactions before confirming the balance.</t>
        </is>
      </c>
    </row>
    <row r="25" ht="28" customHeight="1">
      <c r="A25" s="30" t="inlineStr">
        <is>
          <t>7. Dates must use U.S. format MM/DD/YYYY; currency must use U.S. dollar formatting.</t>
        </is>
      </c>
    </row>
    <row r="26" ht="28" customHeight="1">
      <c r="A26" s="31" t="inlineStr">
        <is>
          <t>8. Use the Summary Dashboard to review cash flow, debit spending, and outstanding items.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2026-09-06T20:06:20Z</dcterms:created>
  <dcterms:modified xmlns:dcterms="http://purl.org/dc/terms/" xmlns:xsi="http://www.w3.org/2001/XMLSchema-instance" xsi:type="dcterms:W3CDTF">2026-09-06T20:06:20Z</dcterms:modified>
</cp:coreProperties>
</file>