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version Log"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quot;$&quot;#,##0.00"/>
    <numFmt numFmtId="165" formatCode="0.0%"/>
  </numFmts>
  <fonts count="7">
    <font>
      <name val="Calibri"/>
      <family val="2"/>
      <color theme="1"/>
      <sz val="11"/>
      <scheme val="minor"/>
    </font>
    <font>
      <name val="Calibri"/>
      <b val="1"/>
      <color rgb="000F766E"/>
      <sz val="16"/>
    </font>
    <font>
      <name val="Calibri"/>
      <i val="1"/>
      <color rgb="006B7280"/>
      <sz val="9"/>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164" fontId="4" fillId="4" borderId="1" applyAlignment="1" pivotButton="0" quotePrefix="0" xfId="0">
      <alignment horizontal="center" vertical="center" wrapText="1"/>
    </xf>
    <xf numFmtId="165" fontId="4" fillId="3" borderId="1" applyAlignment="1" pivotButton="0" quotePrefix="0" xfId="0">
      <alignment horizontal="center" vertical="center" wrapText="1"/>
    </xf>
    <xf numFmtId="164" fontId="4" fillId="0"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5" borderId="1" applyAlignment="1" pivotButton="0" quotePrefix="0" xfId="0">
      <alignment horizontal="left" vertical="center" wrapText="1"/>
    </xf>
    <xf numFmtId="165" fontId="4" fillId="5" borderId="1" applyAlignment="1" pivotButton="0" quotePrefix="0" xfId="0">
      <alignment horizontal="center" vertical="center" wrapText="1"/>
    </xf>
    <xf numFmtId="0" fontId="0" fillId="6" borderId="1" pivotButton="0" quotePrefix="0" xfId="0"/>
    <xf numFmtId="0" fontId="6" fillId="6" borderId="1" applyAlignment="1" pivotButton="0" quotePrefix="0" xfId="0">
      <alignment horizontal="right" vertical="center"/>
    </xf>
    <xf numFmtId="164" fontId="6" fillId="6" borderId="1" pivotButton="0" quotePrefix="0" xfId="0"/>
    <xf numFmtId="0" fontId="1" fillId="0" borderId="0" pivotButton="0" quotePrefix="0" xfId="0"/>
    <xf numFmtId="0" fontId="3" fillId="6" borderId="0" applyAlignment="1" pivotButton="0" quotePrefix="0" xfId="0">
      <alignment horizontal="center" vertical="center" wrapText="1"/>
    </xf>
    <xf numFmtId="0" fontId="4" fillId="3" borderId="1" pivotButton="0" quotePrefix="0" xfId="0"/>
    <xf numFmtId="0" fontId="5" fillId="3" borderId="1" applyAlignment="1" pivotButton="0" quotePrefix="0" xfId="0">
      <alignment horizontal="center" vertical="center" wrapText="1"/>
    </xf>
    <xf numFmtId="0" fontId="4" fillId="5" borderId="1" pivotButton="0" quotePrefix="0" xfId="0"/>
    <xf numFmtId="164" fontId="5" fillId="5" borderId="1" applyAlignment="1" pivotButton="0" quotePrefix="0" xfId="0">
      <alignment horizontal="center" vertical="center" wrapText="1"/>
    </xf>
    <xf numFmtId="164" fontId="0" fillId="5" borderId="1" applyAlignment="1" pivotButton="0" quotePrefix="0" xfId="0">
      <alignment horizontal="center" vertical="center" wrapText="1"/>
    </xf>
    <xf numFmtId="164" fontId="5" fillId="3" borderId="1" applyAlignment="1" pivotButton="0" quotePrefix="0" xfId="0">
      <alignment horizontal="center" vertical="center" wrapText="1"/>
    </xf>
    <xf numFmtId="164" fontId="0" fillId="3" borderId="1" applyAlignment="1" pivotButton="0" quotePrefix="0" xfId="0">
      <alignment horizontal="center" vertical="center" wrapText="1"/>
    </xf>
    <xf numFmtId="165" fontId="5" fillId="5" borderId="1" applyAlignment="1" pivotButton="0" quotePrefix="0" xfId="0">
      <alignment horizontal="center" vertical="center" wrapText="1"/>
    </xf>
    <xf numFmtId="0" fontId="5" fillId="5" borderId="1" applyAlignment="1" pivotButton="0" quotePrefix="0" xfId="0">
      <alignment horizontal="center" vertical="center" wrapText="1"/>
    </xf>
    <xf numFmtId="0" fontId="3" fillId="2" borderId="1" pivotButton="0" quotePrefix="0" xfId="0"/>
    <xf numFmtId="0" fontId="0" fillId="3" borderId="1" pivotButton="0" quotePrefix="0" xfId="0"/>
    <xf numFmtId="164" fontId="0" fillId="3" borderId="1" pivotButton="0" quotePrefix="0" xfId="0"/>
    <xf numFmtId="0" fontId="0" fillId="5" borderId="1" pivotButton="0" quotePrefix="0" xfId="0"/>
    <xf numFmtId="164" fontId="0" fillId="5" borderId="1" pivotButton="0" quotePrefix="0" xfId="0"/>
    <xf numFmtId="0" fontId="6" fillId="6" borderId="1" applyAlignment="1" pivotButton="0" quotePrefix="0" xfId="0">
      <alignment horizontal="left" vertical="top" wrapText="1"/>
    </xf>
    <xf numFmtId="0" fontId="4" fillId="5" borderId="1" applyAlignment="1" pivotButton="0" quotePrefix="0" xfId="0">
      <alignment horizontal="left" vertical="top" wrapText="1"/>
    </xf>
    <xf numFmtId="0" fontId="4" fillId="3" borderId="1" applyAlignment="1" pivotButton="0" quotePrefix="0" xfId="0">
      <alignment horizontal="left" vertical="top"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DC2626"/>
        <sz val="10"/>
      </font>
      <fill>
        <patternFill patternType="solid">
          <fgColor rgb="00FEE2E2"/>
        </patternFill>
      </fill>
    </dxf>
    <dxf>
      <font>
        <name val="Calibri"/>
        <b val="1"/>
        <color rgb="0022C55E"/>
        <sz val="10"/>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Contributions vs. Amount Converted by Owner</a:t>
            </a:r>
          </a:p>
        </rich>
      </tx>
    </title>
    <plotArea>
      <barChart>
        <barDir val="col"/>
        <grouping val="clustered"/>
        <ser>
          <idx val="0"/>
          <order val="0"/>
          <tx>
            <strRef>
              <f>'Summary Dashboard'!F4</f>
            </strRef>
          </tx>
          <spPr>
            <a:solidFill xmlns:a="http://schemas.openxmlformats.org/drawingml/2006/main">
              <a:srgbClr val="0F766E"/>
            </a:solidFill>
            <a:ln xmlns:a="http://schemas.openxmlformats.org/drawingml/2006/main">
              <a:prstDash val="solid"/>
            </a:ln>
          </spPr>
          <cat>
            <numRef>
              <f>'Summary Dashboard'!$E$5:$E$11</f>
            </numRef>
          </cat>
          <val>
            <numRef>
              <f>'Summary Dashboard'!$F$5:$F$11</f>
            </numRef>
          </val>
        </ser>
        <ser>
          <idx val="1"/>
          <order val="1"/>
          <tx>
            <strRef>
              <f>'Summary Dashboard'!G4</f>
            </strRef>
          </tx>
          <spPr>
            <a:solidFill xmlns:a="http://schemas.openxmlformats.org/drawingml/2006/main">
              <a:srgbClr val="14B8A6"/>
            </a:solidFill>
            <a:ln xmlns:a="http://schemas.openxmlformats.org/drawingml/2006/main">
              <a:prstDash val="solid"/>
            </a:ln>
          </spPr>
          <cat>
            <numRef>
              <f>'Summary Dashboard'!$E$5:$E$11</f>
            </numRef>
          </cat>
          <val>
            <numRef>
              <f>'Summary Dashboard'!$G$5:$G$11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Owner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USD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Taxable vs Nontaxable Conversion Amount</a:t>
            </a:r>
          </a:p>
        </rich>
      </tx>
    </title>
    <plotArea>
      <pieChart>
        <varyColors val="1"/>
        <ser>
          <idx val="0"/>
          <order val="0"/>
          <tx>
            <strRef>
              <f>'Summary Dashboard'!F15</f>
            </strRef>
          </tx>
          <spPr>
            <a:solidFill xmlns:a="http://schemas.openxmlformats.org/drawingml/2006/main">
              <a:srgbClr val="DC2626"/>
            </a:solidFill>
            <a:ln xmlns:a="http://schemas.openxmlformats.org/drawingml/2006/main">
              <a:prstDash val="solid"/>
            </a:ln>
          </spPr>
          <cat>
            <numRef>
              <f>'Summary Dashboard'!$E$16:$E$17</f>
            </numRef>
          </cat>
          <val>
            <numRef>
              <f>'Summary Dashboard'!$F$16:$F$17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2</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4"/>
  <sheetViews>
    <sheetView workbookViewId="0">
      <pane ySplit="4" topLeftCell="A5" activePane="bottomLeft" state="frozen"/>
      <selection pane="bottomLeft" activeCell="A1" sqref="A1"/>
    </sheetView>
  </sheetViews>
  <sheetFormatPr baseColWidth="8" defaultRowHeight="15"/>
  <cols>
    <col width="9" customWidth="1" min="1" max="1"/>
    <col width="18" customWidth="1" min="2" max="2"/>
    <col width="9" customWidth="1" min="3" max="3"/>
    <col width="16" customWidth="1" min="4" max="4"/>
    <col width="15" customWidth="1" min="5" max="5"/>
    <col width="16" customWidth="1" min="6" max="6"/>
    <col width="15" customWidth="1" min="7" max="7"/>
    <col width="15" customWidth="1" min="8" max="8"/>
    <col width="24" customWidth="1" min="9" max="9"/>
    <col width="22" customWidth="1" min="10" max="10"/>
    <col width="12" customWidth="1" min="11" max="11"/>
    <col width="14" customWidth="1" min="12" max="12"/>
    <col width="14" customWidth="1" min="13" max="13"/>
    <col width="26" customWidth="1" min="14" max="14"/>
  </cols>
  <sheetData>
    <row r="1" ht="24" customHeight="1">
      <c r="A1" s="1" t="inlineStr">
        <is>
          <t>Backdoor Roth IRA Conversion Log</t>
        </is>
      </c>
    </row>
    <row r="2">
      <c r="A2" s="2" t="inlineStr">
        <is>
          <t>Tracks nondeductible traditional IRA contributions and subsequent Roth conversions for pro-rata tax reporting (IRS Form 8606).</t>
        </is>
      </c>
    </row>
    <row r="3"/>
    <row r="4">
      <c r="A4" s="3" t="inlineStr">
        <is>
          <t>Entry #</t>
        </is>
      </c>
      <c r="B4" s="3" t="inlineStr">
        <is>
          <t>Owner Name</t>
        </is>
      </c>
      <c r="C4" s="3" t="inlineStr">
        <is>
          <t>Tax Year</t>
        </is>
      </c>
      <c r="D4" s="3" t="inlineStr">
        <is>
          <t>IRA Custodian</t>
        </is>
      </c>
      <c r="E4" s="3" t="inlineStr">
        <is>
          <t>Contribution Date</t>
        </is>
      </c>
      <c r="F4" s="3" t="inlineStr">
        <is>
          <t>Contribution Amount</t>
        </is>
      </c>
      <c r="G4" s="3" t="inlineStr">
        <is>
          <t>Conversion Date</t>
        </is>
      </c>
      <c r="H4" s="3" t="inlineStr">
        <is>
          <t>Amount Converted</t>
        </is>
      </c>
      <c r="I4" s="3" t="inlineStr">
        <is>
          <t>Year-End IRA Value (All Trad/SEP/SIMPLE)</t>
        </is>
      </c>
      <c r="J4" s="3" t="inlineStr">
        <is>
          <t>Cumulative Basis (Form 8606 Line 14)</t>
        </is>
      </c>
      <c r="K4" s="3" t="inlineStr">
        <is>
          <t>Nontaxable %</t>
        </is>
      </c>
      <c r="L4" s="3" t="inlineStr">
        <is>
          <t>Taxable Amount</t>
        </is>
      </c>
      <c r="M4" s="3" t="inlineStr">
        <is>
          <t>Form 8606 Filed</t>
        </is>
      </c>
      <c r="N4" s="3" t="inlineStr">
        <is>
          <t>Notes</t>
        </is>
      </c>
    </row>
    <row r="5">
      <c r="A5" s="4" t="n">
        <v>1</v>
      </c>
      <c r="B5" s="5" t="inlineStr">
        <is>
          <t>Michael Chen</t>
        </is>
      </c>
      <c r="C5" s="4" t="n">
        <v>2026</v>
      </c>
      <c r="D5" s="5" t="inlineStr">
        <is>
          <t>Fidelity</t>
        </is>
      </c>
      <c r="E5" s="4" t="inlineStr">
        <is>
          <t>01/15/2026</t>
        </is>
      </c>
      <c r="F5" s="6" t="n">
        <v>7000</v>
      </c>
      <c r="G5" s="4" t="inlineStr">
        <is>
          <t>01/22/2026</t>
        </is>
      </c>
      <c r="H5" s="6" t="n">
        <v>7000</v>
      </c>
      <c r="I5" s="6" t="n">
        <v>7050</v>
      </c>
      <c r="J5" s="6" t="n">
        <v>7000</v>
      </c>
      <c r="K5" s="7">
        <f>IFERROR(J5/I5,0)</f>
        <v/>
      </c>
      <c r="L5" s="8">
        <f>ROUND(H5*(1-K5),2)</f>
        <v/>
      </c>
      <c r="M5" s="4" t="inlineStr">
        <is>
          <t>Yes</t>
        </is>
      </c>
      <c r="N5" s="5" t="inlineStr">
        <is>
          <t>Backdoor Roth pipeline conversion</t>
        </is>
      </c>
    </row>
    <row r="6">
      <c r="A6" s="9" t="n">
        <v>2</v>
      </c>
      <c r="B6" s="10" t="inlineStr">
        <is>
          <t>Jennifer Lopez</t>
        </is>
      </c>
      <c r="C6" s="9" t="n">
        <v>2026</v>
      </c>
      <c r="D6" s="10" t="inlineStr">
        <is>
          <t>Vanguard</t>
        </is>
      </c>
      <c r="E6" s="9" t="inlineStr">
        <is>
          <t>02/03/2026</t>
        </is>
      </c>
      <c r="F6" s="6" t="n">
        <v>7000</v>
      </c>
      <c r="G6" s="9" t="inlineStr">
        <is>
          <t>02/10/2026</t>
        </is>
      </c>
      <c r="H6" s="6" t="n">
        <v>7000</v>
      </c>
      <c r="I6" s="6" t="n">
        <v>7020</v>
      </c>
      <c r="J6" s="6" t="n">
        <v>14000</v>
      </c>
      <c r="K6" s="11">
        <f>IFERROR(J6/I6,0)</f>
        <v/>
      </c>
      <c r="L6" s="8">
        <f>ROUND(H6*(1-K6),2)</f>
        <v/>
      </c>
      <c r="M6" s="9" t="inlineStr">
        <is>
          <t>Yes</t>
        </is>
      </c>
      <c r="N6" s="10" t="inlineStr">
        <is>
          <t>Backdoor Roth pipeline conversion</t>
        </is>
      </c>
    </row>
    <row r="7">
      <c r="A7" s="4" t="n">
        <v>3</v>
      </c>
      <c r="B7" s="5" t="inlineStr">
        <is>
          <t>James Carter</t>
        </is>
      </c>
      <c r="C7" s="4" t="n">
        <v>2026</v>
      </c>
      <c r="D7" s="5" t="inlineStr">
        <is>
          <t>Charles Schwab</t>
        </is>
      </c>
      <c r="E7" s="4" t="inlineStr">
        <is>
          <t>01/28/2026</t>
        </is>
      </c>
      <c r="F7" s="6" t="n">
        <v>8000</v>
      </c>
      <c r="G7" s="4" t="inlineStr">
        <is>
          <t>02/05/2026</t>
        </is>
      </c>
      <c r="H7" s="6" t="n">
        <v>8000</v>
      </c>
      <c r="I7" s="6" t="n">
        <v>8100</v>
      </c>
      <c r="J7" s="6" t="n">
        <v>8000</v>
      </c>
      <c r="K7" s="7">
        <f>IFERROR(J7/I7,0)</f>
        <v/>
      </c>
      <c r="L7" s="8">
        <f>ROUND(H7*(1-K7),2)</f>
        <v/>
      </c>
      <c r="M7" s="4" t="inlineStr">
        <is>
          <t>Yes</t>
        </is>
      </c>
      <c r="N7" s="5" t="inlineStr">
        <is>
          <t>Backdoor Roth pipeline conversion</t>
        </is>
      </c>
    </row>
    <row r="8">
      <c r="A8" s="9" t="n">
        <v>4</v>
      </c>
      <c r="B8" s="10" t="inlineStr">
        <is>
          <t>Emily Davis</t>
        </is>
      </c>
      <c r="C8" s="9" t="n">
        <v>2026</v>
      </c>
      <c r="D8" s="10" t="inlineStr">
        <is>
          <t>Fidelity</t>
        </is>
      </c>
      <c r="E8" s="9" t="inlineStr">
        <is>
          <t>03/10/2026</t>
        </is>
      </c>
      <c r="F8" s="6" t="n">
        <v>7000</v>
      </c>
      <c r="G8" s="9" t="inlineStr">
        <is>
          <t>03/18/2026</t>
        </is>
      </c>
      <c r="H8" s="6" t="n">
        <v>7000</v>
      </c>
      <c r="I8" s="6" t="n">
        <v>21150</v>
      </c>
      <c r="J8" s="6" t="n">
        <v>21000</v>
      </c>
      <c r="K8" s="11">
        <f>IFERROR(J8/I8,0)</f>
        <v/>
      </c>
      <c r="L8" s="8">
        <f>ROUND(H8*(1-K8),2)</f>
        <v/>
      </c>
      <c r="M8" s="9" t="inlineStr">
        <is>
          <t>Yes</t>
        </is>
      </c>
      <c r="N8" s="10" t="inlineStr">
        <is>
          <t>Backdoor Roth pipeline conversion</t>
        </is>
      </c>
    </row>
    <row r="9">
      <c r="A9" s="4" t="n">
        <v>5</v>
      </c>
      <c r="B9" s="5" t="inlineStr">
        <is>
          <t>David Kim</t>
        </is>
      </c>
      <c r="C9" s="4" t="n">
        <v>2026</v>
      </c>
      <c r="D9" s="5" t="inlineStr">
        <is>
          <t>Vanguard</t>
        </is>
      </c>
      <c r="E9" s="4" t="inlineStr">
        <is>
          <t>01/05/2026</t>
        </is>
      </c>
      <c r="F9" s="6" t="n">
        <v>8000</v>
      </c>
      <c r="G9" s="4" t="inlineStr">
        <is>
          <t>01/12/2026</t>
        </is>
      </c>
      <c r="H9" s="6" t="n">
        <v>8000</v>
      </c>
      <c r="I9" s="6" t="n">
        <v>8050</v>
      </c>
      <c r="J9" s="6" t="n">
        <v>8000</v>
      </c>
      <c r="K9" s="7">
        <f>IFERROR(J9/I9,0)</f>
        <v/>
      </c>
      <c r="L9" s="8">
        <f>ROUND(H9*(1-K9),2)</f>
        <v/>
      </c>
      <c r="M9" s="4" t="inlineStr">
        <is>
          <t>Yes</t>
        </is>
      </c>
      <c r="N9" s="5" t="inlineStr">
        <is>
          <t>Backdoor Roth pipeline conversion</t>
        </is>
      </c>
    </row>
    <row r="10">
      <c r="A10" s="9" t="n">
        <v>6</v>
      </c>
      <c r="B10" s="10" t="inlineStr">
        <is>
          <t>Sarah Brown</t>
        </is>
      </c>
      <c r="C10" s="9" t="n">
        <v>2026</v>
      </c>
      <c r="D10" s="10" t="inlineStr">
        <is>
          <t>Charles Schwab</t>
        </is>
      </c>
      <c r="E10" s="9" t="inlineStr">
        <is>
          <t>04/01/2026</t>
        </is>
      </c>
      <c r="F10" s="6" t="n">
        <v>7000</v>
      </c>
      <c r="G10" s="9" t="inlineStr">
        <is>
          <t>04/09/2026</t>
        </is>
      </c>
      <c r="H10" s="6" t="n">
        <v>7000</v>
      </c>
      <c r="I10" s="6" t="n">
        <v>7000</v>
      </c>
      <c r="J10" s="6" t="n">
        <v>7000</v>
      </c>
      <c r="K10" s="11">
        <f>IFERROR(J10/I10,0)</f>
        <v/>
      </c>
      <c r="L10" s="8">
        <f>ROUND(H10*(1-K10),2)</f>
        <v/>
      </c>
      <c r="M10" s="9" t="inlineStr">
        <is>
          <t>Yes</t>
        </is>
      </c>
      <c r="N10" s="10" t="inlineStr">
        <is>
          <t>Backdoor Roth pipeline conversion</t>
        </is>
      </c>
    </row>
    <row r="11">
      <c r="A11" s="4" t="n">
        <v>7</v>
      </c>
      <c r="B11" s="5" t="inlineStr">
        <is>
          <t>Michael Chen</t>
        </is>
      </c>
      <c r="C11" s="4" t="n">
        <v>2026</v>
      </c>
      <c r="D11" s="5" t="inlineStr">
        <is>
          <t>Fidelity</t>
        </is>
      </c>
      <c r="E11" s="4" t="inlineStr">
        <is>
          <t>06/12/2026</t>
        </is>
      </c>
      <c r="F11" s="6" t="n">
        <v>0</v>
      </c>
      <c r="G11" s="4" t="inlineStr">
        <is>
          <t>06/20/2026</t>
        </is>
      </c>
      <c r="H11" s="6" t="n">
        <v>500</v>
      </c>
      <c r="I11" s="6" t="n">
        <v>7550</v>
      </c>
      <c r="J11" s="6" t="n">
        <v>7000</v>
      </c>
      <c r="K11" s="7">
        <f>IFERROR(J11/I11,0)</f>
        <v/>
      </c>
      <c r="L11" s="8">
        <f>ROUND(H11*(1-K11),2)</f>
        <v/>
      </c>
      <c r="M11" s="4" t="inlineStr">
        <is>
          <t>Yes</t>
        </is>
      </c>
      <c r="N11" s="5" t="inlineStr">
        <is>
          <t>Backdoor Roth pipeline conversion</t>
        </is>
      </c>
    </row>
    <row r="12">
      <c r="A12" s="9" t="n">
        <v>8</v>
      </c>
      <c r="B12" s="10" t="inlineStr">
        <is>
          <t>Robert Johnson</t>
        </is>
      </c>
      <c r="C12" s="9" t="n">
        <v>2026</v>
      </c>
      <c r="D12" s="10" t="inlineStr">
        <is>
          <t>Fidelity</t>
        </is>
      </c>
      <c r="E12" s="9" t="inlineStr">
        <is>
          <t>02/14/2026</t>
        </is>
      </c>
      <c r="F12" s="6" t="n">
        <v>7000</v>
      </c>
      <c r="G12" s="9" t="inlineStr">
        <is>
          <t>02/22/2026</t>
        </is>
      </c>
      <c r="H12" s="6" t="n">
        <v>7000</v>
      </c>
      <c r="I12" s="6" t="n">
        <v>28200</v>
      </c>
      <c r="J12" s="6" t="n">
        <v>28000</v>
      </c>
      <c r="K12" s="11">
        <f>IFERROR(J12/I12,0)</f>
        <v/>
      </c>
      <c r="L12" s="8">
        <f>ROUND(H12*(1-K12),2)</f>
        <v/>
      </c>
      <c r="M12" s="9" t="inlineStr">
        <is>
          <t>Yes</t>
        </is>
      </c>
      <c r="N12" s="10" t="inlineStr">
        <is>
          <t>Backdoor Roth pipeline conversion</t>
        </is>
      </c>
    </row>
    <row r="13">
      <c r="A13" s="4" t="n">
        <v>9</v>
      </c>
      <c r="B13" s="5" t="inlineStr">
        <is>
          <t>Jennifer Lopez</t>
        </is>
      </c>
      <c r="C13" s="4" t="n">
        <v>2026</v>
      </c>
      <c r="D13" s="5" t="inlineStr">
        <is>
          <t>Vanguard</t>
        </is>
      </c>
      <c r="E13" s="4" t="inlineStr">
        <is>
          <t>05/20/2026</t>
        </is>
      </c>
      <c r="F13" s="6" t="n">
        <v>0</v>
      </c>
      <c r="G13" s="4" t="inlineStr">
        <is>
          <t>05/28/2026</t>
        </is>
      </c>
      <c r="H13" s="6" t="n">
        <v>300</v>
      </c>
      <c r="I13" s="6" t="n">
        <v>14300</v>
      </c>
      <c r="J13" s="6" t="n">
        <v>14000</v>
      </c>
      <c r="K13" s="7">
        <f>IFERROR(J13/I13,0)</f>
        <v/>
      </c>
      <c r="L13" s="8">
        <f>ROUND(H13*(1-K13),2)</f>
        <v/>
      </c>
      <c r="M13" s="4" t="inlineStr">
        <is>
          <t>Yes</t>
        </is>
      </c>
      <c r="N13" s="5" t="inlineStr">
        <is>
          <t>Backdoor Roth pipeline conversion</t>
        </is>
      </c>
    </row>
    <row r="14">
      <c r="A14" s="12" t="n"/>
      <c r="B14" s="13" t="inlineStr">
        <is>
          <t>TOTALS</t>
        </is>
      </c>
      <c r="C14" s="34" t="n"/>
      <c r="D14" s="34" t="n"/>
      <c r="E14" s="35" t="n"/>
      <c r="F14" s="14">
        <f>SUM(F5:F13)</f>
        <v/>
      </c>
      <c r="G14" s="12" t="n"/>
      <c r="H14" s="14">
        <f>SUM(H5:H13)</f>
        <v/>
      </c>
      <c r="I14" s="12" t="n"/>
      <c r="J14" s="12" t="n"/>
      <c r="K14" s="12" t="n"/>
      <c r="L14" s="14">
        <f>SUM(L5:L13)</f>
        <v/>
      </c>
      <c r="M14" s="12" t="n"/>
      <c r="N14" s="12" t="n"/>
    </row>
  </sheetData>
  <mergeCells count="3">
    <mergeCell ref="A1:N1"/>
    <mergeCell ref="A2:N2"/>
    <mergeCell ref="B14:E14"/>
  </mergeCells>
  <conditionalFormatting sqref="M5:M13">
    <cfRule type="expression" priority="1" dxfId="0" stopIfTrue="1">
      <formula>M5="No"</formula>
    </cfRule>
  </conditionalFormatting>
  <conditionalFormatting sqref="L5:L13">
    <cfRule type="expression" priority="2" dxfId="0" stopIfTrue="1">
      <formula>L5&gt;50</formula>
    </cfRule>
  </conditionalFormatting>
  <conditionalFormatting sqref="K5:K13">
    <cfRule type="expression" priority="3" dxfId="1" stopIfTrue="1">
      <formula>K5&lt;0.01</formula>
    </cfRule>
  </conditionalFormatting>
  <dataValidations count="1">
    <dataValidation sqref="M5:M13" showErrorMessage="1" showInputMessage="1" allowBlank="1" type="list">
      <formula1>"Yes,No,Pending"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34" customWidth="1" min="1" max="1"/>
    <col width="18" customWidth="1" min="2" max="2"/>
    <col width="3" customWidth="1" min="3" max="3"/>
    <col width="20" customWidth="1" min="5" max="5"/>
    <col width="16" customWidth="1" min="6" max="6"/>
    <col width="14" customWidth="1" min="7" max="7"/>
    <col width="16" customWidth="1" min="8" max="8"/>
  </cols>
  <sheetData>
    <row r="1" ht="24" customHeight="1">
      <c r="A1" s="15" t="inlineStr">
        <is>
          <t>Backdoor Roth Conversion Summary</t>
        </is>
      </c>
    </row>
    <row r="2"/>
    <row r="3">
      <c r="A3" s="16" t="inlineStr">
        <is>
          <t>Key Metrics</t>
        </is>
      </c>
      <c r="E3" s="16" t="inlineStr">
        <is>
          <t>By Owner</t>
        </is>
      </c>
    </row>
    <row r="4">
      <c r="A4" s="17" t="inlineStr">
        <is>
          <t>Total Entries</t>
        </is>
      </c>
      <c r="B4" s="18">
        <f>COUNTA('Conversion Log'!B5:B13)</f>
        <v/>
      </c>
      <c r="E4" s="3" t="inlineStr">
        <is>
          <t>Owner Name</t>
        </is>
      </c>
      <c r="F4" s="3" t="inlineStr">
        <is>
          <t>Contributions</t>
        </is>
      </c>
      <c r="G4" s="3" t="inlineStr">
        <is>
          <t>Converted</t>
        </is>
      </c>
      <c r="H4" s="3" t="inlineStr">
        <is>
          <t>Taxable Amount</t>
        </is>
      </c>
    </row>
    <row r="5">
      <c r="A5" s="19" t="inlineStr">
        <is>
          <t>Total Nondeductible Contributions</t>
        </is>
      </c>
      <c r="B5" s="20">
        <f>'Conversion Log'!F14</f>
        <v/>
      </c>
      <c r="E5" s="10" t="inlineStr">
        <is>
          <t>David Kim</t>
        </is>
      </c>
      <c r="F5" s="21">
        <f>SUMIF('Conversion Log'!B5:B13,E5,'Conversion Log'!F5:F13)</f>
        <v/>
      </c>
      <c r="G5" s="21">
        <f>SUMIF('Conversion Log'!B5:B13,E5,'Conversion Log'!H5:H13)</f>
        <v/>
      </c>
      <c r="H5" s="21">
        <f>SUMIF('Conversion Log'!B5:B13,E5,'Conversion Log'!L5:L13)</f>
        <v/>
      </c>
    </row>
    <row r="6">
      <c r="A6" s="17" t="inlineStr">
        <is>
          <t>Total Amount Converted</t>
        </is>
      </c>
      <c r="B6" s="22">
        <f>'Conversion Log'!H14</f>
        <v/>
      </c>
      <c r="E6" s="5" t="inlineStr">
        <is>
          <t>Emily Davis</t>
        </is>
      </c>
      <c r="F6" s="23">
        <f>SUMIF('Conversion Log'!B5:B13,E6,'Conversion Log'!F5:F13)</f>
        <v/>
      </c>
      <c r="G6" s="23">
        <f>SUMIF('Conversion Log'!B5:B13,E6,'Conversion Log'!H5:H13)</f>
        <v/>
      </c>
      <c r="H6" s="23">
        <f>SUMIF('Conversion Log'!B5:B13,E6,'Conversion Log'!L5:L13)</f>
        <v/>
      </c>
    </row>
    <row r="7">
      <c r="A7" s="19" t="inlineStr">
        <is>
          <t>Total Taxable Amount (Pro-Rata)</t>
        </is>
      </c>
      <c r="B7" s="20">
        <f>'Conversion Log'!L14</f>
        <v/>
      </c>
      <c r="E7" s="10" t="inlineStr">
        <is>
          <t>James Carter</t>
        </is>
      </c>
      <c r="F7" s="21">
        <f>SUMIF('Conversion Log'!B5:B13,E7,'Conversion Log'!F5:F13)</f>
        <v/>
      </c>
      <c r="G7" s="21">
        <f>SUMIF('Conversion Log'!B5:B13,E7,'Conversion Log'!H5:H13)</f>
        <v/>
      </c>
      <c r="H7" s="21">
        <f>SUMIF('Conversion Log'!B5:B13,E7,'Conversion Log'!L5:L13)</f>
        <v/>
      </c>
    </row>
    <row r="8">
      <c r="A8" s="17" t="inlineStr">
        <is>
          <t>Total Nontaxable Amount</t>
        </is>
      </c>
      <c r="B8" s="22">
        <f>B6-B7</f>
        <v/>
      </c>
      <c r="E8" s="5" t="inlineStr">
        <is>
          <t>Jennifer Lopez</t>
        </is>
      </c>
      <c r="F8" s="23">
        <f>SUMIF('Conversion Log'!B5:B13,E8,'Conversion Log'!F5:F13)</f>
        <v/>
      </c>
      <c r="G8" s="23">
        <f>SUMIF('Conversion Log'!B5:B13,E8,'Conversion Log'!H5:H13)</f>
        <v/>
      </c>
      <c r="H8" s="23">
        <f>SUMIF('Conversion Log'!B5:B13,E8,'Conversion Log'!L5:L13)</f>
        <v/>
      </c>
    </row>
    <row r="9">
      <c r="A9" s="19" t="inlineStr">
        <is>
          <t>Average Nontaxable %</t>
        </is>
      </c>
      <c r="B9" s="24">
        <f>IFERROR(AVERAGE('Conversion Log'!K5:K13),0)</f>
        <v/>
      </c>
      <c r="E9" s="10" t="inlineStr">
        <is>
          <t>Michael Chen</t>
        </is>
      </c>
      <c r="F9" s="21">
        <f>SUMIF('Conversion Log'!B5:B13,E9,'Conversion Log'!F5:F13)</f>
        <v/>
      </c>
      <c r="G9" s="21">
        <f>SUMIF('Conversion Log'!B5:B13,E9,'Conversion Log'!H5:H13)</f>
        <v/>
      </c>
      <c r="H9" s="21">
        <f>SUMIF('Conversion Log'!B5:B13,E9,'Conversion Log'!L5:L13)</f>
        <v/>
      </c>
    </row>
    <row r="10">
      <c r="A10" s="17" t="inlineStr">
        <is>
          <t>Forms 8606 Filed (Yes)</t>
        </is>
      </c>
      <c r="B10" s="18">
        <f>COUNTIF('Conversion Log'!M5:M13,"Yes")</f>
        <v/>
      </c>
      <c r="E10" s="5" t="inlineStr">
        <is>
          <t>Robert Johnson</t>
        </is>
      </c>
      <c r="F10" s="23">
        <f>SUMIF('Conversion Log'!B5:B13,E10,'Conversion Log'!F5:F13)</f>
        <v/>
      </c>
      <c r="G10" s="23">
        <f>SUMIF('Conversion Log'!B5:B13,E10,'Conversion Log'!H5:H13)</f>
        <v/>
      </c>
      <c r="H10" s="23">
        <f>SUMIF('Conversion Log'!B5:B13,E10,'Conversion Log'!L5:L13)</f>
        <v/>
      </c>
    </row>
    <row r="11">
      <c r="A11" s="19" t="inlineStr">
        <is>
          <t>Forms 8606 Pending/Missing</t>
        </is>
      </c>
      <c r="B11" s="25">
        <f>COUNTIF('Conversion Log'!M5:M13,"No")+COUNTIF('Conversion Log'!M5:M13,"Pending")</f>
        <v/>
      </c>
      <c r="E11" s="10" t="inlineStr">
        <is>
          <t>Sarah Brown</t>
        </is>
      </c>
      <c r="F11" s="21">
        <f>SUMIF('Conversion Log'!B5:B13,E11,'Conversion Log'!F5:F13)</f>
        <v/>
      </c>
      <c r="G11" s="21">
        <f>SUMIF('Conversion Log'!B5:B13,E11,'Conversion Log'!H5:H13)</f>
        <v/>
      </c>
      <c r="H11" s="21">
        <f>SUMIF('Conversion Log'!B5:B13,E11,'Conversion Log'!L5:L13)</f>
        <v/>
      </c>
    </row>
    <row r="12"/>
    <row r="13"/>
    <row r="14">
      <c r="E14" s="16" t="inlineStr">
        <is>
          <t>Taxable vs Nontaxable Breakdown</t>
        </is>
      </c>
    </row>
    <row r="15">
      <c r="E15" s="26" t="inlineStr">
        <is>
          <t>Category</t>
        </is>
      </c>
      <c r="F15" s="26" t="inlineStr">
        <is>
          <t>Amount</t>
        </is>
      </c>
    </row>
    <row r="16">
      <c r="E16" s="27" t="inlineStr">
        <is>
          <t>Taxable Amount</t>
        </is>
      </c>
      <c r="F16" s="28">
        <f>B7</f>
        <v/>
      </c>
    </row>
    <row r="17">
      <c r="E17" s="29" t="inlineStr">
        <is>
          <t>Nontaxable Amount</t>
        </is>
      </c>
      <c r="F17" s="30">
        <f>B8</f>
        <v/>
      </c>
    </row>
  </sheetData>
  <mergeCells count="4">
    <mergeCell ref="A1:F1"/>
    <mergeCell ref="A3:B3"/>
    <mergeCell ref="E3:H3"/>
    <mergeCell ref="E14:F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5" customWidth="1" min="2" max="2"/>
  </cols>
  <sheetData>
    <row r="1" ht="24" customHeight="1">
      <c r="A1" s="15" t="inlineStr">
        <is>
          <t>How to Use This Workbook</t>
        </is>
      </c>
    </row>
    <row r="2"/>
    <row r="3" ht="45" customHeight="1">
      <c r="A3" s="31" t="inlineStr">
        <is>
          <t>Purpose</t>
        </is>
      </c>
      <c r="B3" s="32" t="inlineStr">
        <is>
          <t>This template tracks nondeductible traditional IRA contributions and subsequent conversions to a Roth IRA (the 'backdoor Roth' strategy), and calculates the taxable portion of each conversion under the IRS pro-rata rule.</t>
        </is>
      </c>
    </row>
    <row r="4" ht="45" customHeight="1">
      <c r="A4" s="31" t="inlineStr">
        <is>
          <t>Conversion Log Sheet</t>
        </is>
      </c>
      <c r="B4" s="33" t="inlineStr">
        <is>
          <t>Enter one row per contribution/conversion event. Yellow cells (Contribution Amount, Amount Converted, Year-End IRA Value, Cumulative Basis) are editable inputs. All other columns calculate automatically.</t>
        </is>
      </c>
    </row>
    <row r="5" ht="45" customHeight="1">
      <c r="A5" s="31" t="inlineStr">
        <is>
          <t>Contribution Amount</t>
        </is>
      </c>
      <c r="B5" s="32" t="inlineStr">
        <is>
          <t>The nondeductible amount contributed to a traditional IRA for the tax year, reported on IRS Form 8606 Part I.</t>
        </is>
      </c>
    </row>
    <row r="6" ht="45" customHeight="1">
      <c r="A6" s="31" t="inlineStr">
        <is>
          <t>Year-End IRA Value</t>
        </is>
      </c>
      <c r="B6" s="33" t="inlineStr">
        <is>
          <t>The combined fair market value of ALL traditional, SEP, and SIMPLE IRAs owned by the individual as of December 31 of the conversion year, including the amount already converted. Required for the pro-rata calculation.</t>
        </is>
      </c>
    </row>
    <row r="7" ht="45" customHeight="1">
      <c r="A7" s="31" t="inlineStr">
        <is>
          <t>Cumulative Basis</t>
        </is>
      </c>
      <c r="B7" s="32" t="inlineStr">
        <is>
          <t>Total nondeductible basis in all traditional IRAs as of year-end, from Form 8606 line 14 (prior year) plus current year contributions.</t>
        </is>
      </c>
    </row>
    <row r="8" ht="45" customHeight="1">
      <c r="A8" s="31" t="inlineStr">
        <is>
          <t>Nontaxable %</t>
        </is>
      </c>
      <c r="B8" s="33" t="inlineStr">
        <is>
          <t>Automatically calculated as Cumulative Basis divided by Year-End IRA Value. This percentage of each conversion is considered a tax-free return of basis.</t>
        </is>
      </c>
    </row>
    <row r="9" ht="45" customHeight="1">
      <c r="A9" s="31" t="inlineStr">
        <is>
          <t>Taxable Amount</t>
        </is>
      </c>
      <c r="B9" s="32" t="inlineStr">
        <is>
          <t>Automatically calculated as Amount Converted multiplied by (1 - Nontaxable %). This is the amount includible in taxable income for the conversion year.</t>
        </is>
      </c>
    </row>
    <row r="10" ht="45" customHeight="1">
      <c r="A10" s="31" t="inlineStr">
        <is>
          <t>Form 8606 Filed</t>
        </is>
      </c>
      <c r="B10" s="33" t="inlineStr">
        <is>
          <t>Use the dropdown to mark whether IRS Form 8606 has been filed for the applicable tax year. Rows marked 'No' are highlighted in red as a reminder.</t>
        </is>
      </c>
    </row>
    <row r="11" ht="45" customHeight="1">
      <c r="A11" s="31" t="inlineStr">
        <is>
          <t>Summary Dashboard Sheet</t>
        </is>
      </c>
      <c r="B11" s="32" t="inlineStr">
        <is>
          <t>Displays aggregated totals, a bar chart comparing contributions and conversions by owner, and a pie chart showing the taxable vs. nontaxable split across all conversions.</t>
        </is>
      </c>
    </row>
    <row r="12" ht="45" customHeight="1">
      <c r="A12" s="31" t="inlineStr">
        <is>
          <t>Important Reminder</t>
        </is>
      </c>
      <c r="B12" s="33" t="inlineStr">
        <is>
          <t>This template is for recordkeeping purposes only and does not constitute tax advice. Consult a qualified tax professional or CPA regarding your specific situation and IRS Form 8606 filing requirements.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2026-07-14T12:26:32Z</dcterms:created>
  <dcterms:modified xmlns:dcterms="http://purl.org/dc/terms/" xmlns:xsi="http://www.w3.org/2001/XMLSchema-instance" xsi:type="dcterms:W3CDTF">2026-07-14T12:26:32Z</dcterms:modified>
</cp:coreProperties>
</file>