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yment Log" sheetId="1" state="visible" r:id="rId1"/>
    <sheet xmlns:r="http://schemas.openxmlformats.org/officeDocument/2006/relationships" name="Tax Summary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&quot;$&quot;#,##0.00"/>
    <numFmt numFmtId="166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D80621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left" vertical="center"/>
    </xf>
    <xf numFmtId="164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right" vertical="center"/>
    </xf>
    <xf numFmtId="165" fontId="4" fillId="4" borderId="1" applyAlignment="1" pivotButton="0" quotePrefix="0" xfId="0">
      <alignment horizontal="right" vertical="center"/>
    </xf>
    <xf numFmtId="1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center" vertical="center"/>
    </xf>
    <xf numFmtId="164" fontId="3" fillId="6" borderId="1" applyAlignment="1" pivotButton="0" quotePrefix="0" xfId="0">
      <alignment horizontal="left" vertical="center"/>
    </xf>
    <xf numFmtId="165" fontId="3" fillId="6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1" fontId="3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left" vertical="center"/>
    </xf>
    <xf numFmtId="165" fontId="4" fillId="7" borderId="1" applyAlignment="1" pivotButton="0" quotePrefix="0" xfId="0">
      <alignment horizontal="right" vertical="center"/>
    </xf>
    <xf numFmtId="0" fontId="5" fillId="8" borderId="1" applyAlignment="1" pivotButton="0" quotePrefix="0" xfId="0">
      <alignment horizontal="left" vertical="center"/>
    </xf>
    <xf numFmtId="0" fontId="0" fillId="8" borderId="0" pivotButton="0" quotePrefix="0" xfId="0"/>
    <xf numFmtId="0" fontId="4" fillId="6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right" vertical="center"/>
    </xf>
    <xf numFmtId="0" fontId="0" fillId="6" borderId="1" pivotButton="0" quotePrefix="0" xfId="0"/>
    <xf numFmtId="0" fontId="4" fillId="4" borderId="1" applyAlignment="1" pivotButton="0" quotePrefix="0" xfId="0">
      <alignment horizontal="left" vertical="center"/>
    </xf>
    <xf numFmtId="0" fontId="0" fillId="4" borderId="1" pivotButton="0" quotePrefix="0" xfId="0"/>
    <xf numFmtId="1" fontId="3" fillId="6" borderId="1" applyAlignment="1" pivotButton="0" quotePrefix="0" xfId="0">
      <alignment horizontal="right" vertical="center"/>
    </xf>
    <xf numFmtId="1" fontId="3" fillId="4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/>
    </xf>
    <xf numFmtId="165" fontId="3" fillId="0" borderId="1" applyAlignment="1" pivotButton="0" quotePrefix="0" xfId="0">
      <alignment horizontal="right"/>
    </xf>
    <xf numFmtId="164" fontId="3" fillId="6" borderId="1" applyAlignment="1" pivotButton="0" quotePrefix="0" xfId="0">
      <alignment horizontal="center"/>
    </xf>
    <xf numFmtId="0" fontId="0" fillId="7" borderId="1" pivotButton="0" quotePrefix="0" xfId="0"/>
    <xf numFmtId="165" fontId="4" fillId="7" borderId="1" applyAlignment="1" pivotButton="0" quotePrefix="0" xfId="0">
      <alignment horizontal="right"/>
    </xf>
    <xf numFmtId="0" fontId="2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164" fontId="3" fillId="4" borderId="1" applyAlignment="1" pivotButton="0" quotePrefix="0" xfId="0">
      <alignment horizontal="left" vertical="center"/>
    </xf>
    <xf numFmtId="164" fontId="3" fillId="5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right" vertical="center"/>
    </xf>
    <xf numFmtId="165" fontId="4" fillId="4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left" vertical="center"/>
    </xf>
    <xf numFmtId="165" fontId="3" fillId="6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165" fontId="4" fillId="7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center"/>
    </xf>
    <xf numFmtId="165" fontId="3" fillId="0" borderId="1" applyAlignment="1" pivotButton="0" quotePrefix="0" xfId="0">
      <alignment horizontal="right"/>
    </xf>
    <xf numFmtId="164" fontId="3" fillId="6" borderId="1" applyAlignment="1" pivotButton="0" quotePrefix="0" xfId="0">
      <alignment horizontal="center"/>
    </xf>
    <xf numFmtId="165" fontId="4" fillId="7" borderId="1" applyAlignment="1" pivotButton="0" quotePrefix="0" xfId="0">
      <alignment horizontal="right"/>
    </xf>
  </cellXfs>
  <cellStyles count="1">
    <cellStyle name="Normal" xfId="0" builtinId="0" hidden="0"/>
  </cellStyles>
  <dxfs count="2">
    <dxf>
      <font>
        <name val="Calibri"/>
        <color rgb="0016A34A"/>
        <sz val="10"/>
      </font>
      <fill>
        <patternFill patternType="solid">
          <fgColor rgb="00DCFCE7"/>
        </patternFill>
      </fill>
    </dxf>
    <dxf>
      <font>
        <name val="Calibri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Quarterly Payments vs. Safe-Harbor Target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'Tax Summary'!C21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'Tax Summary'!$A$22:$A$25</f>
            </numRef>
          </cat>
          <val>
            <numRef>
              <f>'Tax Summary'!$C$22:$C$25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Cumulative Payments vs. Required Minimum</a:t>
            </a:r>
          </a:p>
        </rich>
      </tx>
    </title>
    <plotArea>
      <lineChart>
        <grouping val="standard"/>
        <ser>
          <idx val="0"/>
          <order val="0"/>
          <tx>
            <strRef>
              <f>'Tax Summary'!G21</f>
            </strRef>
          </tx>
          <spPr>
            <a:ln xmlns:a="http://schemas.openxmlformats.org/drawingml/2006/main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'Tax Summary'!$A$22:$A$25</f>
            </numRef>
          </cat>
          <val>
            <numRef>
              <f>'Tax Summary'!$G$22:$G$25</f>
            </numRef>
          </val>
        </ser>
        <ser>
          <idx val="1"/>
          <order val="1"/>
          <tx>
            <strRef>
              <f>'Tax Summary'!H21</f>
            </strRef>
          </tx>
          <spPr>
            <a:ln xmlns:a="http://schemas.openxmlformats.org/drawingml/2006/main">
              <a:solidFill>
                <a:srgbClr val="D8062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'Tax Summary'!$A$22:$A$25</f>
            </numRef>
          </cat>
          <val>
            <numRef>
              <f>'Tax Summary'!$H$22:$H$25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Cumulative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29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3" customWidth="1" min="4" max="4"/>
    <col width="14" customWidth="1" min="5" max="5"/>
    <col width="20" customWidth="1" min="6" max="6"/>
    <col width="22" customWidth="1" min="7" max="7"/>
    <col width="8" customWidth="1" min="8" max="8"/>
    <col width="18" customWidth="1" min="9" max="9"/>
    <col width="20" customWidth="1" min="10" max="10"/>
    <col width="16" customWidth="1" min="11" max="11"/>
    <col width="15" customWidth="1" min="12" max="12"/>
    <col width="18" customWidth="1" min="13" max="13"/>
    <col width="12" customWidth="1" min="14" max="14"/>
    <col width="11" customWidth="1" min="15" max="15"/>
    <col width="30" customWidth="1" min="16" max="16"/>
  </cols>
  <sheetData>
    <row r="1" ht="36" customHeight="1">
      <c r="A1" s="1" t="inlineStr">
        <is>
          <t>1040-ES Estimated Tax Payment Log — Tax Year 2026</t>
        </is>
      </c>
      <c r="B1" s="40" t="n"/>
      <c r="C1" s="40" t="n"/>
      <c r="D1" s="40" t="n"/>
      <c r="E1" s="40" t="n"/>
      <c r="F1" s="40" t="n"/>
      <c r="G1" s="40" t="n"/>
      <c r="H1" s="40" t="n"/>
      <c r="I1" s="40" t="n"/>
      <c r="J1" s="40" t="n"/>
      <c r="K1" s="40" t="n"/>
      <c r="L1" s="40" t="n"/>
      <c r="M1" s="40" t="n"/>
      <c r="N1" s="40" t="n"/>
      <c r="O1" s="40" t="n"/>
      <c r="P1" s="41" t="n"/>
    </row>
    <row r="2" ht="40" customHeight="1">
      <c r="A2" s="2" t="inlineStr">
        <is>
          <t>Payment ID</t>
        </is>
      </c>
      <c r="B2" s="2" t="inlineStr">
        <is>
          <t>Tax Year</t>
        </is>
      </c>
      <c r="C2" s="2" t="inlineStr">
        <is>
          <t>Quarter</t>
        </is>
      </c>
      <c r="D2" s="2" t="inlineStr">
        <is>
          <t>Due Date</t>
        </is>
      </c>
      <c r="E2" s="2" t="inlineStr">
        <is>
          <t>Payment Date</t>
        </is>
      </c>
      <c r="F2" s="2" t="inlineStr">
        <is>
          <t>IRS Form/Method</t>
        </is>
      </c>
      <c r="G2" s="2" t="inlineStr">
        <is>
          <t>Taxpayer Name</t>
        </is>
      </c>
      <c r="H2" s="2" t="inlineStr">
        <is>
          <t>State</t>
        </is>
      </c>
      <c r="I2" s="2" t="inlineStr">
        <is>
          <t>Federal Income Tax</t>
        </is>
      </c>
      <c r="J2" s="2" t="inlineStr">
        <is>
          <t>Self-Employment Tax</t>
        </is>
      </c>
      <c r="K2" s="2" t="inlineStr">
        <is>
          <t>State Est. Tax</t>
        </is>
      </c>
      <c r="L2" s="2" t="inlineStr">
        <is>
          <t>Total Payment</t>
        </is>
      </c>
      <c r="M2" s="2" t="inlineStr">
        <is>
          <t>Confirmation #</t>
        </is>
      </c>
      <c r="N2" s="2" t="inlineStr">
        <is>
          <t>Status</t>
        </is>
      </c>
      <c r="O2" s="2" t="inlineStr">
        <is>
          <t>Days Late</t>
        </is>
      </c>
      <c r="P2" s="2" t="inlineStr">
        <is>
          <t>Notes</t>
        </is>
      </c>
    </row>
    <row r="3" ht="18" customHeight="1">
      <c r="A3" s="3" t="inlineStr">
        <is>
          <t>ES-001</t>
        </is>
      </c>
      <c r="B3" s="4" t="n">
        <v>2026</v>
      </c>
      <c r="C3" s="4" t="inlineStr">
        <is>
          <t>Q1</t>
        </is>
      </c>
      <c r="D3" s="42" t="n">
        <v>46127</v>
      </c>
      <c r="E3" s="43" t="n">
        <v>46126</v>
      </c>
      <c r="F3" s="7" t="inlineStr">
        <is>
          <t>EFTPS</t>
        </is>
      </c>
      <c r="G3" s="3" t="inlineStr">
        <is>
          <t>Michael Johnson</t>
        </is>
      </c>
      <c r="H3" s="4" t="inlineStr">
        <is>
          <t>TX</t>
        </is>
      </c>
      <c r="I3" s="44" t="n">
        <v>2800</v>
      </c>
      <c r="J3" s="44" t="n">
        <v>1050</v>
      </c>
      <c r="K3" s="44" t="n">
        <v>320</v>
      </c>
      <c r="L3" s="45">
        <f>SUM(I3,J3,K3)</f>
        <v/>
      </c>
      <c r="M3" s="7" t="inlineStr">
        <is>
          <t>EFTPS-2026-0415-7821</t>
        </is>
      </c>
      <c r="N3" s="4">
        <f>IF(E3="","Scheduled",IF(E3&lt;=D3,"Paid","Late"))</f>
        <v/>
      </c>
      <c r="O3" s="10">
        <f>IF(E3="","",MAX(0,E3-D3))</f>
        <v/>
      </c>
      <c r="P3" s="11" t="inlineStr">
        <is>
          <t>Q1 paid 1 day early via EFTPS</t>
        </is>
      </c>
    </row>
    <row r="4" ht="18" customHeight="1">
      <c r="A4" s="12" t="inlineStr">
        <is>
          <t>ES-002</t>
        </is>
      </c>
      <c r="B4" s="13" t="n">
        <v>2026</v>
      </c>
      <c r="C4" s="13" t="inlineStr">
        <is>
          <t>Q2</t>
        </is>
      </c>
      <c r="D4" s="46" t="n">
        <v>46188</v>
      </c>
      <c r="E4" s="43" t="n">
        <v>46188</v>
      </c>
      <c r="F4" s="7" t="inlineStr">
        <is>
          <t>IRS Direct Pay</t>
        </is>
      </c>
      <c r="G4" s="12" t="inlineStr">
        <is>
          <t>Jennifer Smith</t>
        </is>
      </c>
      <c r="H4" s="13" t="inlineStr">
        <is>
          <t>CO</t>
        </is>
      </c>
      <c r="I4" s="47" t="n">
        <v>2600</v>
      </c>
      <c r="J4" s="47" t="n">
        <v>980</v>
      </c>
      <c r="K4" s="47" t="n">
        <v>295</v>
      </c>
      <c r="L4" s="48">
        <f>SUM(I4,J4,K4)</f>
        <v/>
      </c>
      <c r="M4" s="7" t="inlineStr">
        <is>
          <t>DIRPAY-2026-0615-3344</t>
        </is>
      </c>
      <c r="N4" s="13">
        <f>IF(E4="","Scheduled",IF(E4&lt;=D4,"Paid","Late"))</f>
        <v/>
      </c>
      <c r="O4" s="17">
        <f>IF(E4="","",MAX(0,E4-D4))</f>
        <v/>
      </c>
      <c r="P4" s="11" t="inlineStr">
        <is>
          <t>Q2 paid on due date</t>
        </is>
      </c>
    </row>
    <row r="5" ht="18" customHeight="1">
      <c r="A5" s="3" t="inlineStr">
        <is>
          <t>ES-003</t>
        </is>
      </c>
      <c r="B5" s="4" t="n">
        <v>2026</v>
      </c>
      <c r="C5" s="4" t="inlineStr">
        <is>
          <t>Q3</t>
        </is>
      </c>
      <c r="D5" s="42" t="n">
        <v>46280</v>
      </c>
      <c r="E5" s="43" t="n">
        <v>46287</v>
      </c>
      <c r="F5" s="7" t="inlineStr">
        <is>
          <t>1040-ES Voucher</t>
        </is>
      </c>
      <c r="G5" s="3" t="inlineStr">
        <is>
          <t>James Williams</t>
        </is>
      </c>
      <c r="H5" s="4" t="inlineStr">
        <is>
          <t>OH</t>
        </is>
      </c>
      <c r="I5" s="44" t="n">
        <v>2750</v>
      </c>
      <c r="J5" s="44" t="n">
        <v>1020</v>
      </c>
      <c r="K5" s="44" t="n">
        <v>310</v>
      </c>
      <c r="L5" s="45">
        <f>SUM(I5,J5,K5)</f>
        <v/>
      </c>
      <c r="M5" s="7" t="inlineStr">
        <is>
          <t>MAIL-2026-0922-5512</t>
        </is>
      </c>
      <c r="N5" s="4">
        <f>IF(E5="","Scheduled",IF(E5&lt;=D5,"Paid","Late"))</f>
        <v/>
      </c>
      <c r="O5" s="10">
        <f>IF(E5="","",MAX(0,E5-D5))</f>
        <v/>
      </c>
      <c r="P5" s="11" t="inlineStr">
        <is>
          <t>Q3 late — mailed voucher 7 days after deadline</t>
        </is>
      </c>
    </row>
    <row r="6" ht="18" customHeight="1">
      <c r="A6" s="12" t="inlineStr">
        <is>
          <t>ES-004</t>
        </is>
      </c>
      <c r="B6" s="13" t="n">
        <v>2026</v>
      </c>
      <c r="C6" s="13" t="inlineStr">
        <is>
          <t>Q1</t>
        </is>
      </c>
      <c r="D6" s="46" t="n">
        <v>46127</v>
      </c>
      <c r="E6" s="43" t="n">
        <v>46127</v>
      </c>
      <c r="F6" s="7" t="inlineStr">
        <is>
          <t>EFTPS</t>
        </is>
      </c>
      <c r="G6" s="12" t="inlineStr">
        <is>
          <t>Emily Brown</t>
        </is>
      </c>
      <c r="H6" s="13" t="inlineStr">
        <is>
          <t>AZ</t>
        </is>
      </c>
      <c r="I6" s="47" t="n">
        <v>3100</v>
      </c>
      <c r="J6" s="47" t="n">
        <v>1150</v>
      </c>
      <c r="K6" s="47" t="n">
        <v>0</v>
      </c>
      <c r="L6" s="48">
        <f>SUM(I6,J6,K6)</f>
        <v/>
      </c>
      <c r="M6" s="7" t="inlineStr">
        <is>
          <t>EFTPS-2026-0415-8893</t>
        </is>
      </c>
      <c r="N6" s="13">
        <f>IF(E6="","Scheduled",IF(E6&lt;=D6,"Paid","Late"))</f>
        <v/>
      </c>
      <c r="O6" s="17">
        <f>IF(E6="","",MAX(0,E6-D6))</f>
        <v/>
      </c>
      <c r="P6" s="11" t="inlineStr">
        <is>
          <t>Q1 no state income tax (TX)</t>
        </is>
      </c>
    </row>
    <row r="7" ht="18" customHeight="1">
      <c r="A7" s="3" t="inlineStr">
        <is>
          <t>ES-005</t>
        </is>
      </c>
      <c r="B7" s="4" t="n">
        <v>2026</v>
      </c>
      <c r="C7" s="4" t="inlineStr">
        <is>
          <t>Q2</t>
        </is>
      </c>
      <c r="D7" s="42" t="n">
        <v>46188</v>
      </c>
      <c r="E7" s="43" t="n">
        <v>46203</v>
      </c>
      <c r="F7" s="7" t="inlineStr">
        <is>
          <t>IRS Direct Pay</t>
        </is>
      </c>
      <c r="G7" s="3" t="inlineStr">
        <is>
          <t>David Jones</t>
        </is>
      </c>
      <c r="H7" s="4" t="inlineStr">
        <is>
          <t>GA</t>
        </is>
      </c>
      <c r="I7" s="44" t="n">
        <v>2400</v>
      </c>
      <c r="J7" s="44" t="n">
        <v>900</v>
      </c>
      <c r="K7" s="44" t="n">
        <v>275</v>
      </c>
      <c r="L7" s="45">
        <f>SUM(I7,J7,K7)</f>
        <v/>
      </c>
      <c r="M7" s="7" t="inlineStr">
        <is>
          <t>DIRPAY-2026-0630-1197</t>
        </is>
      </c>
      <c r="N7" s="4">
        <f>IF(E7="","Scheduled",IF(E7&lt;=D7,"Paid","Late"))</f>
        <v/>
      </c>
      <c r="O7" s="10">
        <f>IF(E7="","",MAX(0,E7-D7))</f>
        <v/>
      </c>
      <c r="P7" s="11" t="inlineStr">
        <is>
          <t>Q2 late — paid 15 days after due date</t>
        </is>
      </c>
    </row>
    <row r="8" ht="18" customHeight="1">
      <c r="A8" s="12" t="inlineStr">
        <is>
          <t>ES-006</t>
        </is>
      </c>
      <c r="B8" s="13" t="n">
        <v>2026</v>
      </c>
      <c r="C8" s="13" t="inlineStr">
        <is>
          <t>Q1</t>
        </is>
      </c>
      <c r="D8" s="46" t="n">
        <v>46127</v>
      </c>
      <c r="E8" s="43" t="n">
        <v>46122</v>
      </c>
      <c r="F8" s="7" t="inlineStr">
        <is>
          <t>EFTPS</t>
        </is>
      </c>
      <c r="G8" s="12" t="inlineStr">
        <is>
          <t>Sarah Miller</t>
        </is>
      </c>
      <c r="H8" s="13" t="inlineStr">
        <is>
          <t>WA</t>
        </is>
      </c>
      <c r="I8" s="47" t="n">
        <v>3500</v>
      </c>
      <c r="J8" s="47" t="n">
        <v>1300</v>
      </c>
      <c r="K8" s="47" t="n">
        <v>0</v>
      </c>
      <c r="L8" s="48">
        <f>SUM(I8,J8,K8)</f>
        <v/>
      </c>
      <c r="M8" s="7" t="inlineStr">
        <is>
          <t>EFTPS-2026-0410-6654</t>
        </is>
      </c>
      <c r="N8" s="13">
        <f>IF(E8="","Scheduled",IF(E8&lt;=D8,"Paid","Late"))</f>
        <v/>
      </c>
      <c r="O8" s="17">
        <f>IF(E8="","",MAX(0,E8-D8))</f>
        <v/>
      </c>
      <c r="P8" s="11" t="inlineStr">
        <is>
          <t>Q1 paid early online</t>
        </is>
      </c>
    </row>
    <row r="9" ht="18" customHeight="1">
      <c r="A9" s="3" t="inlineStr">
        <is>
          <t>ES-007</t>
        </is>
      </c>
      <c r="B9" s="4" t="n">
        <v>2026</v>
      </c>
      <c r="C9" s="4" t="inlineStr">
        <is>
          <t>Q3</t>
        </is>
      </c>
      <c r="D9" s="42" t="n">
        <v>46280</v>
      </c>
      <c r="E9" s="43" t="n">
        <v>46280</v>
      </c>
      <c r="F9" s="7" t="inlineStr">
        <is>
          <t>IRS Direct Pay</t>
        </is>
      </c>
      <c r="G9" s="3" t="inlineStr">
        <is>
          <t>Robert Davis</t>
        </is>
      </c>
      <c r="H9" s="4" t="inlineStr">
        <is>
          <t>TN</t>
        </is>
      </c>
      <c r="I9" s="44" t="n">
        <v>2200</v>
      </c>
      <c r="J9" s="44" t="n">
        <v>825</v>
      </c>
      <c r="K9" s="44" t="n">
        <v>0</v>
      </c>
      <c r="L9" s="45">
        <f>SUM(I9,J9,K9)</f>
        <v/>
      </c>
      <c r="M9" s="7" t="inlineStr">
        <is>
          <t>DIRPAY-2026-0915-2287</t>
        </is>
      </c>
      <c r="N9" s="4">
        <f>IF(E9="","Scheduled",IF(E9&lt;=D9,"Paid","Late"))</f>
        <v/>
      </c>
      <c r="O9" s="10">
        <f>IF(E9="","",MAX(0,E9-D9))</f>
        <v/>
      </c>
      <c r="P9" s="11" t="inlineStr">
        <is>
          <t>Q3 paid on due date; TN no state income tax</t>
        </is>
      </c>
    </row>
    <row r="10" ht="18" customHeight="1">
      <c r="A10" s="12" t="inlineStr">
        <is>
          <t>ES-008</t>
        </is>
      </c>
      <c r="B10" s="13" t="n">
        <v>2026</v>
      </c>
      <c r="C10" s="13" t="inlineStr">
        <is>
          <t>Q2</t>
        </is>
      </c>
      <c r="D10" s="46" t="n">
        <v>46188</v>
      </c>
      <c r="E10" s="43" t="n">
        <v>46183</v>
      </c>
      <c r="F10" s="7" t="inlineStr">
        <is>
          <t>EFTPS</t>
        </is>
      </c>
      <c r="G10" s="12" t="inlineStr">
        <is>
          <t>Ashley Wilson</t>
        </is>
      </c>
      <c r="H10" s="13" t="inlineStr">
        <is>
          <t>NC</t>
        </is>
      </c>
      <c r="I10" s="47" t="n">
        <v>2950</v>
      </c>
      <c r="J10" s="47" t="n">
        <v>1100</v>
      </c>
      <c r="K10" s="47" t="n">
        <v>340</v>
      </c>
      <c r="L10" s="48">
        <f>SUM(I10,J10,K10)</f>
        <v/>
      </c>
      <c r="M10" s="7" t="inlineStr">
        <is>
          <t>EFTPS-2026-0610-9931</t>
        </is>
      </c>
      <c r="N10" s="13">
        <f>IF(E10="","Scheduled",IF(E10&lt;=D10,"Paid","Late"))</f>
        <v/>
      </c>
      <c r="O10" s="17">
        <f>IF(E10="","",MAX(0,E10-D10))</f>
        <v/>
      </c>
      <c r="P10" s="11" t="inlineStr">
        <is>
          <t>Q2 paid 5 days early</t>
        </is>
      </c>
    </row>
    <row r="11" ht="18" customHeight="1">
      <c r="A11" s="3" t="inlineStr">
        <is>
          <t>ES-009</t>
        </is>
      </c>
      <c r="B11" s="4" t="n">
        <v>2026</v>
      </c>
      <c r="C11" s="4" t="inlineStr">
        <is>
          <t>Q3</t>
        </is>
      </c>
      <c r="D11" s="42" t="n">
        <v>46280</v>
      </c>
      <c r="E11" s="43" t="n">
        <v>46285</v>
      </c>
      <c r="F11" s="7" t="inlineStr">
        <is>
          <t>1040-ES Voucher</t>
        </is>
      </c>
      <c r="G11" s="3" t="inlineStr">
        <is>
          <t>Christopher Moore</t>
        </is>
      </c>
      <c r="H11" s="4" t="inlineStr">
        <is>
          <t>FL</t>
        </is>
      </c>
      <c r="I11" s="44" t="n">
        <v>2650</v>
      </c>
      <c r="J11" s="44" t="n">
        <v>990</v>
      </c>
      <c r="K11" s="44" t="n">
        <v>0</v>
      </c>
      <c r="L11" s="45">
        <f>SUM(I11,J11,K11)</f>
        <v/>
      </c>
      <c r="M11" s="7" t="inlineStr">
        <is>
          <t>MAIL-2026-0920-4418</t>
        </is>
      </c>
      <c r="N11" s="4">
        <f>IF(E11="","Scheduled",IF(E11&lt;=D11,"Paid","Late"))</f>
        <v/>
      </c>
      <c r="O11" s="10">
        <f>IF(E11="","",MAX(0,E11-D11))</f>
        <v/>
      </c>
      <c r="P11" s="11" t="inlineStr">
        <is>
          <t>Q3 late — 5 days past due date</t>
        </is>
      </c>
    </row>
    <row r="12" ht="18" customHeight="1">
      <c r="A12" s="12" t="inlineStr">
        <is>
          <t>ES-010</t>
        </is>
      </c>
      <c r="B12" s="13" t="n">
        <v>2026</v>
      </c>
      <c r="C12" s="13" t="inlineStr">
        <is>
          <t>Q4</t>
        </is>
      </c>
      <c r="D12" s="46" t="n">
        <v>46402</v>
      </c>
      <c r="E12" s="43" t="n"/>
      <c r="F12" s="7" t="inlineStr">
        <is>
          <t>EFTPS</t>
        </is>
      </c>
      <c r="G12" s="12" t="inlineStr">
        <is>
          <t>Jessica Taylor</t>
        </is>
      </c>
      <c r="H12" s="13" t="inlineStr">
        <is>
          <t>TX</t>
        </is>
      </c>
      <c r="I12" s="47" t="n">
        <v>3200</v>
      </c>
      <c r="J12" s="47" t="n">
        <v>1200</v>
      </c>
      <c r="K12" s="47" t="n">
        <v>385</v>
      </c>
      <c r="L12" s="48">
        <f>SUM(I12,J12,K12)</f>
        <v/>
      </c>
      <c r="M12" s="7" t="inlineStr">
        <is>
          <t>EFTPS-2027-0115-TBD</t>
        </is>
      </c>
      <c r="N12" s="13">
        <f>IF(E12="","Scheduled",IF(E12&lt;=D12,"Paid","Late"))</f>
        <v/>
      </c>
      <c r="O12" s="17">
        <f>IF(E12="","",MAX(0,E12-D12))</f>
        <v/>
      </c>
      <c r="P12" s="11" t="inlineStr">
        <is>
          <t>Q4 scheduled — not yet paid</t>
        </is>
      </c>
    </row>
    <row r="13" ht="20" customHeight="1">
      <c r="A13" s="18" t="inlineStr">
        <is>
          <t>TOTALS</t>
        </is>
      </c>
      <c r="B13" s="19" t="inlineStr"/>
      <c r="C13" s="19" t="inlineStr"/>
      <c r="D13" s="19" t="inlineStr"/>
      <c r="E13" s="19" t="inlineStr"/>
      <c r="F13" s="19" t="inlineStr"/>
      <c r="G13" s="19" t="inlineStr"/>
      <c r="H13" s="19" t="inlineStr"/>
      <c r="I13" s="49">
        <f>SUM(I3:I12)</f>
        <v/>
      </c>
      <c r="J13" s="49">
        <f>SUM(J3:J12)</f>
        <v/>
      </c>
      <c r="K13" s="49">
        <f>SUM(K3:K12)</f>
        <v/>
      </c>
      <c r="L13" s="49">
        <f>SUM(L3:L12)</f>
        <v/>
      </c>
      <c r="M13" s="19" t="inlineStr"/>
      <c r="N13" s="19" t="inlineStr"/>
      <c r="O13" s="19" t="inlineStr"/>
      <c r="P13" s="19" t="inlineStr"/>
    </row>
  </sheetData>
  <mergeCells count="1">
    <mergeCell ref="A1:P1"/>
  </mergeCells>
  <conditionalFormatting sqref="N3:N12">
    <cfRule type="expression" priority="1" dxfId="0" stopIfTrue="1">
      <formula>$N3="Paid"</formula>
    </cfRule>
    <cfRule type="expression" priority="2" dxfId="1" stopIfTrue="1">
      <formula>$N3="Late"</formula>
    </cfRule>
  </conditionalFormatting>
  <conditionalFormatting sqref="O3:O12">
    <cfRule type="expression" priority="3" dxfId="1" stopIfTrue="1">
      <formula>$O3&gt;0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8" customWidth="1" min="3" max="3"/>
    <col width="18" customWidth="1" min="4" max="4"/>
    <col width="16" customWidth="1" min="5" max="5"/>
    <col width="20" customWidth="1" min="6" max="6"/>
    <col width="18" customWidth="1" min="7" max="7"/>
    <col width="18" customWidth="1" min="8" max="8"/>
  </cols>
  <sheetData>
    <row r="1" ht="32" customHeight="1">
      <c r="A1" s="1" t="inlineStr">
        <is>
          <t>Tax Summary — 2026 Estimated Tax Overview</t>
        </is>
      </c>
      <c r="B1" s="40" t="n"/>
      <c r="C1" s="40" t="n"/>
      <c r="D1" s="40" t="n"/>
      <c r="E1" s="40" t="n"/>
      <c r="F1" s="40" t="n"/>
      <c r="G1" s="40" t="n"/>
      <c r="H1" s="41" t="n"/>
    </row>
    <row r="2" ht="22" customHeight="1">
      <c r="A2" s="21" t="inlineStr">
        <is>
          <t xml:space="preserve">  A. Annual Summary Metrics</t>
        </is>
      </c>
      <c r="B2" s="40" t="n"/>
      <c r="C2" s="40" t="n"/>
      <c r="D2" s="40" t="n"/>
      <c r="E2" s="40" t="n"/>
      <c r="F2" s="40" t="n"/>
      <c r="G2" s="40" t="n"/>
      <c r="H2" s="41" t="n"/>
    </row>
    <row r="3">
      <c r="A3" s="23" t="inlineStr">
        <is>
          <t>Tax Year</t>
        </is>
      </c>
      <c r="B3" s="24" t="n">
        <v>2026</v>
      </c>
      <c r="C3" s="25" t="n"/>
      <c r="D3" s="25" t="n"/>
      <c r="E3" s="25" t="n"/>
      <c r="F3" s="25" t="n"/>
      <c r="G3" s="25" t="n"/>
      <c r="H3" s="25" t="n"/>
    </row>
    <row r="4">
      <c r="A4" s="26" t="inlineStr">
        <is>
          <t>Total Federal Income Tax Paid</t>
        </is>
      </c>
      <c r="B4" s="44">
        <f>'Payment Log'!I13</f>
        <v/>
      </c>
      <c r="C4" s="27" t="n"/>
      <c r="D4" s="27" t="n"/>
      <c r="E4" s="27" t="n"/>
      <c r="F4" s="27" t="n"/>
      <c r="G4" s="27" t="n"/>
      <c r="H4" s="27" t="n"/>
    </row>
    <row r="5">
      <c r="A5" s="23" t="inlineStr">
        <is>
          <t>Total Self-Employment Tax Paid</t>
        </is>
      </c>
      <c r="B5" s="47">
        <f>'Payment Log'!J13</f>
        <v/>
      </c>
      <c r="C5" s="25" t="n"/>
      <c r="D5" s="25" t="n"/>
      <c r="E5" s="25" t="n"/>
      <c r="F5" s="25" t="n"/>
      <c r="G5" s="25" t="n"/>
      <c r="H5" s="25" t="n"/>
    </row>
    <row r="6">
      <c r="A6" s="26" t="inlineStr">
        <is>
          <t>Total State Estimated Tax Paid</t>
        </is>
      </c>
      <c r="B6" s="44">
        <f>'Payment Log'!K13</f>
        <v/>
      </c>
      <c r="C6" s="27" t="n"/>
      <c r="D6" s="27" t="n"/>
      <c r="E6" s="27" t="n"/>
      <c r="F6" s="27" t="n"/>
      <c r="G6" s="27" t="n"/>
      <c r="H6" s="27" t="n"/>
    </row>
    <row r="7">
      <c r="A7" s="23" t="inlineStr">
        <is>
          <t>Grand Total Paid</t>
        </is>
      </c>
      <c r="B7" s="47">
        <f>'Payment Log'!L13</f>
        <v/>
      </c>
      <c r="C7" s="25" t="n"/>
      <c r="D7" s="25" t="n"/>
      <c r="E7" s="25" t="n"/>
      <c r="F7" s="25" t="n"/>
      <c r="G7" s="25" t="n"/>
      <c r="H7" s="25" t="n"/>
    </row>
    <row r="8">
      <c r="A8" s="26" t="inlineStr">
        <is>
          <t>Average Quarterly Payment</t>
        </is>
      </c>
      <c r="B8" s="44">
        <f>IFERROR(B7/B9,0)</f>
        <v/>
      </c>
      <c r="C8" s="27" t="n"/>
      <c r="D8" s="27" t="n"/>
      <c r="E8" s="27" t="n"/>
      <c r="F8" s="27" t="n"/>
      <c r="G8" s="27" t="n"/>
      <c r="H8" s="27" t="n"/>
    </row>
    <row r="9">
      <c r="A9" s="23" t="inlineStr">
        <is>
          <t># of Payments Made</t>
        </is>
      </c>
      <c r="B9" s="28">
        <f>COUNTIF('Payment Log'!N3:N12,"Paid")+COUNTIF('Payment Log'!N3:N12,"Late")</f>
        <v/>
      </c>
      <c r="C9" s="25" t="n"/>
      <c r="D9" s="25" t="n"/>
      <c r="E9" s="25" t="n"/>
      <c r="F9" s="25" t="n"/>
      <c r="G9" s="25" t="n"/>
      <c r="H9" s="25" t="n"/>
    </row>
    <row r="10">
      <c r="A10" s="26" t="inlineStr">
        <is>
          <t># of Late Payments</t>
        </is>
      </c>
      <c r="B10" s="29">
        <f>COUNTIF('Payment Log'!N3:N12,"Late")</f>
        <v/>
      </c>
      <c r="C10" s="27" t="n"/>
      <c r="D10" s="27" t="n"/>
      <c r="E10" s="27" t="n"/>
      <c r="F10" s="27" t="n"/>
      <c r="G10" s="27" t="n"/>
      <c r="H10" s="27" t="n"/>
    </row>
    <row r="11">
      <c r="A11" s="23" t="inlineStr">
        <is>
          <t>Percent Paid on Time</t>
        </is>
      </c>
      <c r="B11" s="50">
        <f>IFERROR(COUNTIF('Payment Log'!N3:N12,"Paid")/B9,0)</f>
        <v/>
      </c>
      <c r="C11" s="25" t="n"/>
      <c r="D11" s="25" t="n"/>
      <c r="E11" s="25" t="n"/>
      <c r="F11" s="25" t="n"/>
      <c r="G11" s="25" t="n"/>
      <c r="H11" s="25" t="n"/>
    </row>
    <row r="12" ht="22" customHeight="1">
      <c r="A12" s="21" t="inlineStr">
        <is>
          <t xml:space="preserve">  B. IRS Safe-Harbor Comparison</t>
        </is>
      </c>
      <c r="B12" s="40" t="n"/>
      <c r="C12" s="40" t="n"/>
      <c r="D12" s="40" t="n"/>
      <c r="E12" s="40" t="n"/>
      <c r="F12" s="40" t="n"/>
      <c r="G12" s="40" t="n"/>
      <c r="H12" s="41" t="n"/>
    </row>
    <row r="13">
      <c r="A13" s="23" t="inlineStr">
        <is>
          <t>Prior Year Tax Liability</t>
        </is>
      </c>
      <c r="B13" s="51" t="n">
        <v>3800</v>
      </c>
      <c r="C13" s="25" t="n"/>
      <c r="D13" s="25" t="n"/>
      <c r="E13" s="25" t="n"/>
      <c r="F13" s="25" t="n"/>
      <c r="G13" s="25" t="n"/>
      <c r="H13" s="25" t="n"/>
    </row>
    <row r="14">
      <c r="A14" s="26" t="inlineStr">
        <is>
          <t>Safe-Harbor Threshold (110%)</t>
        </is>
      </c>
      <c r="B14" s="44">
        <f>B13*1.1</f>
        <v/>
      </c>
      <c r="C14" s="27" t="n"/>
      <c r="D14" s="27" t="n"/>
      <c r="E14" s="27" t="n"/>
      <c r="F14" s="27" t="n"/>
      <c r="G14" s="27" t="n"/>
      <c r="H14" s="27" t="n"/>
    </row>
    <row r="15">
      <c r="A15" s="23" t="inlineStr">
        <is>
          <t>Estimated Minimum Required Payment</t>
        </is>
      </c>
      <c r="B15" s="47">
        <f>B14</f>
        <v/>
      </c>
      <c r="C15" s="25" t="n"/>
      <c r="D15" s="25" t="n"/>
      <c r="E15" s="25" t="n"/>
      <c r="F15" s="25" t="n"/>
      <c r="G15" s="25" t="n"/>
      <c r="H15" s="25" t="n"/>
    </row>
    <row r="16">
      <c r="A16" s="26" t="inlineStr">
        <is>
          <t>Amount Over/(Under) Target</t>
        </is>
      </c>
      <c r="B16" s="44">
        <f>B7-B15</f>
        <v/>
      </c>
      <c r="C16" s="27" t="n"/>
      <c r="D16" s="27" t="n"/>
      <c r="E16" s="27" t="n"/>
      <c r="F16" s="27" t="n"/>
      <c r="G16" s="27" t="n"/>
      <c r="H16" s="27" t="n"/>
    </row>
    <row r="17"/>
    <row r="18"/>
    <row r="19"/>
    <row r="20" ht="22" customHeight="1">
      <c r="A20" s="21" t="inlineStr">
        <is>
          <t xml:space="preserve">  C. Quarterly Breakdown</t>
        </is>
      </c>
      <c r="B20" s="40" t="n"/>
      <c r="C20" s="40" t="n"/>
      <c r="D20" s="40" t="n"/>
      <c r="E20" s="40" t="n"/>
      <c r="F20" s="40" t="n"/>
      <c r="G20" s="40" t="n"/>
      <c r="H20" s="41" t="n"/>
    </row>
    <row r="21" ht="36" customHeight="1">
      <c r="A21" s="2" t="inlineStr">
        <is>
          <t>Quarter</t>
        </is>
      </c>
      <c r="B21" s="2" t="inlineStr">
        <is>
          <t>Due Date</t>
        </is>
      </c>
      <c r="C21" s="2" t="inlineStr">
        <is>
          <t>Paid Amount</t>
        </is>
      </c>
      <c r="D21" s="2" t="inlineStr">
        <is>
          <t>On-Time Amount</t>
        </is>
      </c>
      <c r="E21" s="2" t="inlineStr">
        <is>
          <t>Late Amount</t>
        </is>
      </c>
      <c r="F21" s="2" t="inlineStr">
        <is>
          <t>Remaining Balance</t>
        </is>
      </c>
      <c r="G21" s="32" t="inlineStr">
        <is>
          <t>Cumulative Paid</t>
        </is>
      </c>
      <c r="H21" s="32" t="inlineStr">
        <is>
          <t>Required Min</t>
        </is>
      </c>
    </row>
    <row r="22">
      <c r="A22" s="4" t="inlineStr">
        <is>
          <t>Q1</t>
        </is>
      </c>
      <c r="B22" s="52" t="n">
        <v>46127</v>
      </c>
      <c r="C22" s="44">
        <f>IFERROR(SUMIF('Payment Log'!C3:C12,A22,'Payment Log'!L3:L12),0)</f>
        <v/>
      </c>
      <c r="D22" s="44">
        <f>IFERROR(SUMIFS('Payment Log'!L3:L12,'Payment Log'!C3:C12,A22,'Payment Log'!N3:N12,"Paid"),0)</f>
        <v/>
      </c>
      <c r="E22" s="44">
        <f>IFERROR(SUMIFS('Payment Log'!L3:L12,'Payment Log'!C3:C12,A22,'Payment Log'!N3:N12,"Late"),0)</f>
        <v/>
      </c>
      <c r="F22" s="44">
        <f>IFERROR(=IFERROR($B$15/4,0)-C22,0)</f>
        <v/>
      </c>
      <c r="G22" s="53">
        <f>SUM(C22:C22)</f>
        <v/>
      </c>
      <c r="H22" s="53">
        <f>IFERROR(=IFERROR($B$15/4,0)*1,0)</f>
        <v/>
      </c>
    </row>
    <row r="23">
      <c r="A23" s="13" t="inlineStr">
        <is>
          <t>Q2</t>
        </is>
      </c>
      <c r="B23" s="54" t="n">
        <v>46188</v>
      </c>
      <c r="C23" s="47">
        <f>IFERROR(SUMIF('Payment Log'!C3:C12,A23,'Payment Log'!L3:L12),0)</f>
        <v/>
      </c>
      <c r="D23" s="47">
        <f>IFERROR(SUMIFS('Payment Log'!L3:L12,'Payment Log'!C3:C12,A23,'Payment Log'!N3:N12,"Paid"),0)</f>
        <v/>
      </c>
      <c r="E23" s="47">
        <f>IFERROR(SUMIFS('Payment Log'!L3:L12,'Payment Log'!C3:C12,A23,'Payment Log'!N3:N12,"Late"),0)</f>
        <v/>
      </c>
      <c r="F23" s="47">
        <f>IFERROR(=IFERROR($B$15/4,0)-C23,0)</f>
        <v/>
      </c>
      <c r="G23" s="53">
        <f>SUM(C22:C23)</f>
        <v/>
      </c>
      <c r="H23" s="53">
        <f>IFERROR(=IFERROR($B$15/4,0)*2,0)</f>
        <v/>
      </c>
    </row>
    <row r="24">
      <c r="A24" s="4" t="inlineStr">
        <is>
          <t>Q3</t>
        </is>
      </c>
      <c r="B24" s="52" t="n">
        <v>46280</v>
      </c>
      <c r="C24" s="44">
        <f>IFERROR(SUMIF('Payment Log'!C3:C12,A24,'Payment Log'!L3:L12),0)</f>
        <v/>
      </c>
      <c r="D24" s="44">
        <f>IFERROR(SUMIFS('Payment Log'!L3:L12,'Payment Log'!C3:C12,A24,'Payment Log'!N3:N12,"Paid"),0)</f>
        <v/>
      </c>
      <c r="E24" s="44">
        <f>IFERROR(SUMIFS('Payment Log'!L3:L12,'Payment Log'!C3:C12,A24,'Payment Log'!N3:N12,"Late"),0)</f>
        <v/>
      </c>
      <c r="F24" s="44">
        <f>IFERROR(=IFERROR($B$15/4,0)-C24,0)</f>
        <v/>
      </c>
      <c r="G24" s="53">
        <f>SUM(C22:C24)</f>
        <v/>
      </c>
      <c r="H24" s="53">
        <f>IFERROR(=IFERROR($B$15/4,0)*3,0)</f>
        <v/>
      </c>
    </row>
    <row r="25">
      <c r="A25" s="13" t="inlineStr">
        <is>
          <t>Q4</t>
        </is>
      </c>
      <c r="B25" s="54" t="n">
        <v>46402</v>
      </c>
      <c r="C25" s="47">
        <f>IFERROR(SUMIF('Payment Log'!C3:C12,A25,'Payment Log'!L3:L12),0)</f>
        <v/>
      </c>
      <c r="D25" s="47">
        <f>IFERROR(SUMIFS('Payment Log'!L3:L12,'Payment Log'!C3:C12,A25,'Payment Log'!N3:N12,"Paid"),0)</f>
        <v/>
      </c>
      <c r="E25" s="47">
        <f>IFERROR(SUMIFS('Payment Log'!L3:L12,'Payment Log'!C3:C12,A25,'Payment Log'!N3:N12,"Late"),0)</f>
        <v/>
      </c>
      <c r="F25" s="47">
        <f>IFERROR(=IFERROR($B$15/4,0)-C25,0)</f>
        <v/>
      </c>
      <c r="G25" s="53">
        <f>SUM(C22:C25)</f>
        <v/>
      </c>
      <c r="H25" s="53">
        <f>IFERROR(=IFERROR($B$15/4,0)*4,0)</f>
        <v/>
      </c>
    </row>
    <row r="26">
      <c r="A26" s="18" t="inlineStr">
        <is>
          <t>Total</t>
        </is>
      </c>
      <c r="B26" s="36" t="inlineStr"/>
      <c r="C26" s="55">
        <f>SUM(C22:C25)</f>
        <v/>
      </c>
      <c r="D26" s="55">
        <f>SUM(D22:D25)</f>
        <v/>
      </c>
      <c r="E26" s="55">
        <f>SUM(E22:E25)</f>
        <v/>
      </c>
      <c r="F26" s="55">
        <f>SUM(F22:F25)</f>
        <v/>
      </c>
      <c r="G26" s="36" t="n"/>
      <c r="H26" s="36" t="n"/>
    </row>
  </sheetData>
  <mergeCells count="4">
    <mergeCell ref="A1:H1"/>
    <mergeCell ref="A2:H2"/>
    <mergeCell ref="A12:H12"/>
    <mergeCell ref="A20:H20"/>
  </mergeCells>
  <conditionalFormatting sqref="B16">
    <cfRule type="expression" priority="1" dxfId="0" stopIfTrue="1">
      <formula>$B$16&gt;0</formula>
    </cfRule>
    <cfRule type="expression" priority="2" dxfId="1" stopIfTrue="1">
      <formula>$B$16&lt;0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18" customWidth="1" min="1" max="1"/>
    <col width="80" customWidth="1" min="2" max="2"/>
  </cols>
  <sheetData>
    <row r="1" ht="36" customHeight="1">
      <c r="A1" s="1" t="inlineStr">
        <is>
          <t>Instructions &amp; IRS Guidance — 1040-ES Estimated Tax Payment Log</t>
        </is>
      </c>
      <c r="B1" s="41" t="n"/>
    </row>
    <row r="2" ht="96" customHeight="1">
      <c r="A2" s="38" t="inlineStr">
        <is>
          <t>PURPOSE</t>
        </is>
      </c>
      <c r="B2" s="39" t="inlineStr">
        <is>
          <t>This workbook helps self-employed individuals, freelancers, and others with non-withheld income track their IRS Form 1040-ES quarterly estimated tax payments for Tax Year 2026. Use it to stay organized, avoid underpayment penalties, and verify payments against IRS safe-harbor thresholds.</t>
        </is>
      </c>
    </row>
    <row r="3" ht="106" customHeight="1">
      <c r="A3" s="38" t="inlineStr">
        <is>
          <t>PAYMENT SCHEDULE</t>
        </is>
      </c>
      <c r="B3" s="39" t="inlineStr">
        <is>
          <t>2026 Quarterly Due Dates:
  Q1 — April 15, 2026 (income Jan 1 – Mar 31)
  Q2 — June 15, 2026  (income Apr 1 – May 31)
  Q3 — September 15, 2026 (income Jun 1 – Aug 31)
  Q4 — January 15, 2027  (income Sep 1 – Dec 31)
Note: If a due date falls on a weekend or federal holiday, the IRS moves it to the next business day.</t>
        </is>
      </c>
    </row>
    <row r="4" ht="128" customHeight="1">
      <c r="A4" s="38" t="inlineStr">
        <is>
          <t>PAYMENT METHODS</t>
        </is>
      </c>
      <c r="B4" s="39" t="inlineStr">
        <is>
          <t xml:space="preserve">  • EFTPS (Electronic Federal Tax Payment System): www.eftps.gov — free, schedule up to 365 days in advance.
  • IRS Direct Pay: www.irs.gov/directpay — no account setup required, pay directly from bank.
  • 1040-ES Voucher: Mail a check or money order with the paper voucher from IRS Form 1040-ES.
Always save your confirmation number for IRS records and potential audit documentation.</t>
        </is>
      </c>
    </row>
    <row r="5" ht="133" customHeight="1">
      <c r="A5" s="38" t="inlineStr">
        <is>
          <t>SAFE-HARBOR RULES</t>
        </is>
      </c>
      <c r="B5" s="39" t="inlineStr">
        <is>
          <t>To avoid an underpayment penalty, pay the lesser of:
  (A) 100% of your prior year tax liability, OR
  (B) 90% of your current year tax liability.
If your prior year Adjusted Gross Income (AGI) exceeded $150,000 ($75,000 MFS), use 110% of prior year liability instead of 100%. The Tax Summary sheet calculates your safe-harbor threshold automatically — update 'Prior Year Tax Liability' in cell B13.</t>
        </is>
      </c>
    </row>
    <row r="6" ht="135" customHeight="1">
      <c r="A6" s="38" t="inlineStr">
        <is>
          <t>PAYMENT LOG
(Sheet 1)</t>
        </is>
      </c>
      <c r="B6" s="39" t="inlineStr">
        <is>
          <t xml:space="preserve">  • Enter your quarterly payment details in each row.
  • Yellow cells (Payment Date, Method, Confirmation #, Notes) are user-input fields.
  • 'Total Payment' auto-calculates as Federal Income Tax + Self-Employment Tax + State Est. Tax.
  • 'Status' auto-fills as Paid, Late, or Scheduled based on payment vs. due dates.
  • 'Days Late' shows 0 for on-time and the number of days late for overdue payments.</t>
        </is>
      </c>
    </row>
    <row r="7" ht="145" customHeight="1">
      <c r="A7" s="38" t="inlineStr">
        <is>
          <t>TAX SUMMARY
(Sheet 2)</t>
        </is>
      </c>
      <c r="B7" s="39" t="inlineStr">
        <is>
          <t xml:space="preserve">  • Section A shows year-to-date totals pulled live from the Payment Log.
  • Section B compares your total paid to the IRS safe-harbor minimum (110% of prior year tax).
  • Section C shows paid, on-time, and late amounts by quarter.
  • Charts visualize quarterly payment patterns vs. target safe-harbor amounts.
  • Update 'Prior Year Tax Liability' in Tax Summary cell B13 with your actual figure from last year's Form 1040 Line 24.</t>
        </is>
      </c>
    </row>
    <row r="8" ht="110" customHeight="1">
      <c r="A8" s="38" t="inlineStr">
        <is>
          <t>STATE ESTIMATED
TAX</t>
        </is>
      </c>
      <c r="B8" s="39" t="inlineStr">
        <is>
          <t xml:space="preserve">  • State estimated tax rules vary by state. Washington (WA) and Texas (TX) have no state income tax.
  • Check your state's department of revenue website for state-specific due dates, which may differ from IRS federal dates.
  • Enter state estimated tax amounts in the 'State Est. Tax' column. Leave blank (0) if not applicable.</t>
        </is>
      </c>
    </row>
    <row r="9" ht="86" customHeight="1">
      <c r="A9" s="38" t="inlineStr">
        <is>
          <t>COLOR LEGEND</t>
        </is>
      </c>
      <c r="B9" s="39" t="inlineStr">
        <is>
          <t xml:space="preserve">  🟡 YELLOW cells = User input — enter your data here.
  🟢 GREEN cells  = Payment made on time (Status = Paid).
  🔴 RED cells    = Late payment or alert (Status = Late, or underpayment vs. safe-harbor target).
  ⬜ WHITE/GRAY   = Auto-calculated — do not edit.</t>
        </is>
      </c>
    </row>
    <row r="10" ht="134" customHeight="1">
      <c r="A10" s="38" t="inlineStr">
        <is>
          <t>IRS RESOURCES</t>
        </is>
      </c>
      <c r="B10" s="39" t="inlineStr">
        <is>
          <t xml:space="preserve">  • IRS Form 1040-ES and instructions: www.irs.gov/forms-pubs/about-form-1040-es
  • IRS Publication 505 (Tax Withholding and Estimated Tax): www.irs.gov/pub505
  • IRS Underpayment Penalty (Form 2210): www.irs.gov/forms-pubs/about-form-2210
  • EFTPS enrollment and payments: www.eftps.gov
  • IRS Direct Pay: www.irs.gov/directpay
Consult a licensed CPA or enrolled agent for personalized tax advice.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2026-06-19T05:58:38Z</dcterms:created>
  <dcterms:modified xmlns:dcterms="http://purl.org/dc/terms/" xmlns:xsi="http://www.w3.org/2001/XMLSchema-instance" xsi:type="dcterms:W3CDTF">2026-06-19T05:58:38Z</dcterms:modified>
</cp:coreProperties>
</file>